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6540" activeTab="0"/>
  </bookViews>
  <sheets>
    <sheet name="PRIMARIA A" sheetId="1" r:id="rId1"/>
    <sheet name="PRIMARIA B" sheetId="2" r:id="rId2"/>
    <sheet name="PRIMARIA C" sheetId="3" r:id="rId3"/>
    <sheet name="SECONDARIA I A" sheetId="4" r:id="rId4"/>
    <sheet name="SECONDARIA I B" sheetId="5" r:id="rId5"/>
    <sheet name="SECONDARIA I C" sheetId="6" r:id="rId6"/>
    <sheet name="SECONDARIA II 1 A" sheetId="7" r:id="rId7"/>
    <sheet name="SECONDARIA II 1 B" sheetId="8" r:id="rId8"/>
    <sheet name="SECONDARIA II 1 C" sheetId="9" r:id="rId9"/>
    <sheet name="SECONDARIA II 2-5 A" sheetId="10" r:id="rId10"/>
    <sheet name="SECONDARIA II 2-5 B" sheetId="11" r:id="rId11"/>
    <sheet name="SECONDARIA II 2-5 C" sheetId="12" r:id="rId12"/>
    <sheet name="ESCLUSI" sheetId="13" r:id="rId13"/>
    <sheet name="TOTALI" sheetId="14" r:id="rId14"/>
  </sheets>
  <definedNames>
    <definedName name="_xlnm.Print_Titles" localSheetId="10">'SECONDARIA II 2-5 B'!$1:$7</definedName>
  </definedNames>
  <calcPr fullCalcOnLoad="1"/>
</workbook>
</file>

<file path=xl/sharedStrings.xml><?xml version="1.0" encoding="utf-8"?>
<sst xmlns="http://schemas.openxmlformats.org/spreadsheetml/2006/main" count="776" uniqueCount="426">
  <si>
    <t>Cognome e nome studente</t>
  </si>
  <si>
    <t>N.</t>
  </si>
  <si>
    <t>Emissione mandato di pagamento a</t>
  </si>
  <si>
    <t>Codice fiscale</t>
  </si>
  <si>
    <t>Somma da erogare</t>
  </si>
  <si>
    <t>CHRMCF55S29G207T</t>
  </si>
  <si>
    <t>Mugnai Mirco</t>
  </si>
  <si>
    <t>Fonnesu Federica</t>
  </si>
  <si>
    <t>Porcu Fabio</t>
  </si>
  <si>
    <t>Montisci Michela</t>
  </si>
  <si>
    <t>Collu Davide</t>
  </si>
  <si>
    <t>Troncia Rossana</t>
  </si>
  <si>
    <t>TRNRSN70M52H856C</t>
  </si>
  <si>
    <t>Mamusa Beatrice</t>
  </si>
  <si>
    <t>MMSBRC74M62H856T</t>
  </si>
  <si>
    <t>Serpi Valentina</t>
  </si>
  <si>
    <t>Pisanu Anna</t>
  </si>
  <si>
    <t>PSNNNA69T70H856K</t>
  </si>
  <si>
    <t>Curci Selima</t>
  </si>
  <si>
    <t>Locci Maria Luisa</t>
  </si>
  <si>
    <t>LCCMLS54T70G207I</t>
  </si>
  <si>
    <t>Tiddia Alexa</t>
  </si>
  <si>
    <t>Dessì Emanuele</t>
  </si>
  <si>
    <t>Cirronis Francesco</t>
  </si>
  <si>
    <t>Melis Alice</t>
  </si>
  <si>
    <t>MLSLCA69E59G207O</t>
  </si>
  <si>
    <t>Mamusa Nicole</t>
  </si>
  <si>
    <t>Farris Davide</t>
  </si>
  <si>
    <t>Oristano</t>
  </si>
  <si>
    <t>San Gavino M.le</t>
  </si>
  <si>
    <t>Pabillonis</t>
  </si>
  <si>
    <t>Vinci Lucia</t>
  </si>
  <si>
    <t>VNCLCU64C48G207J</t>
  </si>
  <si>
    <t>Dessì Alessio</t>
  </si>
  <si>
    <t>Canargiu Graziella Domenica</t>
  </si>
  <si>
    <t>CNRGZL71L47H856Z</t>
  </si>
  <si>
    <t>Zurru Emanuela</t>
  </si>
  <si>
    <t>Frau Maria Giovanna</t>
  </si>
  <si>
    <t>FRAMGV68M45G207J</t>
  </si>
  <si>
    <t>Marongiu Paolo</t>
  </si>
  <si>
    <t>Mascia Simone</t>
  </si>
  <si>
    <t>Torino</t>
  </si>
  <si>
    <t>Melis Marta</t>
  </si>
  <si>
    <t>Diana Fabrizio</t>
  </si>
  <si>
    <t>DNIFRZ92A17H856J</t>
  </si>
  <si>
    <t>Gonnosfanadiga</t>
  </si>
  <si>
    <t>Puxeddu Carla</t>
  </si>
  <si>
    <t>Ales</t>
  </si>
  <si>
    <t>PXDCRL65R64A180C</t>
  </si>
  <si>
    <t>Sardara</t>
  </si>
  <si>
    <t>MLSMCL63T48I428G</t>
  </si>
  <si>
    <t>Milano</t>
  </si>
  <si>
    <t>FLRSNN66T45G207H</t>
  </si>
  <si>
    <t>Guspini</t>
  </si>
  <si>
    <t>Cherchi Davide</t>
  </si>
  <si>
    <t>Lisci Daniela</t>
  </si>
  <si>
    <t>LSCDNL69T62E085G</t>
  </si>
  <si>
    <t>Erdas Luisella</t>
  </si>
  <si>
    <t>RDSLLL74E57H856R</t>
  </si>
  <si>
    <t>Muru Kevin</t>
  </si>
  <si>
    <t>Lisci Eleonora</t>
  </si>
  <si>
    <t>LSCLNR68R48L219L</t>
  </si>
  <si>
    <t>Lisci Rossana</t>
  </si>
  <si>
    <t>LSCRSN77M58H856Z</t>
  </si>
  <si>
    <t>Erdas Simona</t>
  </si>
  <si>
    <t>Atzori Thomas</t>
  </si>
  <si>
    <t>Carta Claudia</t>
  </si>
  <si>
    <t>CRTCLD67T69A368K</t>
  </si>
  <si>
    <t>Dessì Giovanna</t>
  </si>
  <si>
    <t>Niolu Iole</t>
  </si>
  <si>
    <t>NLILIO72R56E270C</t>
  </si>
  <si>
    <t>Zurru Vanessa</t>
  </si>
  <si>
    <t>Melis Immacolata</t>
  </si>
  <si>
    <t>Cuccu Ilenia</t>
  </si>
  <si>
    <t>Serpi Samuele</t>
  </si>
  <si>
    <t>Floris Lucrezia</t>
  </si>
  <si>
    <t>Angei Ornella</t>
  </si>
  <si>
    <t>NGARLL66D69H856E</t>
  </si>
  <si>
    <t>Largiu Maira</t>
  </si>
  <si>
    <t>primaria A</t>
  </si>
  <si>
    <t>primaria B</t>
  </si>
  <si>
    <t>primaria C</t>
  </si>
  <si>
    <t>secondaria I A</t>
  </si>
  <si>
    <t>secondaria I B</t>
  </si>
  <si>
    <t>secondaria I C</t>
  </si>
  <si>
    <t>secondaria II 1A</t>
  </si>
  <si>
    <t>secondaria II 1B</t>
  </si>
  <si>
    <t>secondaria II 1C</t>
  </si>
  <si>
    <t>secondaria II 2-5A</t>
  </si>
  <si>
    <t>secondaria II 2-5B</t>
  </si>
  <si>
    <t>secondaria II 2-5C</t>
  </si>
  <si>
    <t>Luogo di nascita</t>
  </si>
  <si>
    <t>Data di nascita</t>
  </si>
  <si>
    <t>FASCIA A</t>
  </si>
  <si>
    <t>FASCIA B</t>
  </si>
  <si>
    <t>FASCIA C</t>
  </si>
  <si>
    <t>Totale spesa</t>
  </si>
  <si>
    <t>Somma spesa</t>
  </si>
  <si>
    <t>S.N. D'arcidano</t>
  </si>
  <si>
    <t>Cherchi Beatrice</t>
  </si>
  <si>
    <t>Pisanu Barbara</t>
  </si>
  <si>
    <t>PSNBBR75T43H856W</t>
  </si>
  <si>
    <t>S. Gavino M.le</t>
  </si>
  <si>
    <t>S.Gavino M.le</t>
  </si>
  <si>
    <t>Melis Davide</t>
  </si>
  <si>
    <t>Pisanu Maria Raffaela</t>
  </si>
  <si>
    <t>Cagliari</t>
  </si>
  <si>
    <t>PSNMRF62R57B354F</t>
  </si>
  <si>
    <t>Melis Anastasia</t>
  </si>
  <si>
    <t>Erdas Stefania</t>
  </si>
  <si>
    <t>RDSSFN78H44H856M</t>
  </si>
  <si>
    <t>Largiu Corinne</t>
  </si>
  <si>
    <t xml:space="preserve">Pabillonis </t>
  </si>
  <si>
    <t>Colombo Flavio</t>
  </si>
  <si>
    <t>MLSMRT93R50G113C</t>
  </si>
  <si>
    <t>DNISMN94P06H856V</t>
  </si>
  <si>
    <t>MGNMRC93D06H856C</t>
  </si>
  <si>
    <t>Somma  spesa</t>
  </si>
  <si>
    <t>somma da erogare</t>
  </si>
  <si>
    <t>Frongia Melania</t>
  </si>
  <si>
    <t xml:space="preserve"> SCUOLA PRIMARIA</t>
  </si>
  <si>
    <t xml:space="preserve"> SCUOLA SECONDARIA SUPERIORE DI I GRADO</t>
  </si>
  <si>
    <t>Mugnai Beatrice</t>
  </si>
  <si>
    <t>MGNBRC66L63G207R</t>
  </si>
  <si>
    <t>Armas Gabriel Valdemiro</t>
  </si>
  <si>
    <t>Cara Roberta</t>
  </si>
  <si>
    <t>CRARRT75M59H856X</t>
  </si>
  <si>
    <t>Floris Veronica</t>
  </si>
  <si>
    <t>Colombo Consuelo</t>
  </si>
  <si>
    <t>CLMCSL75R65H856Y</t>
  </si>
  <si>
    <t>Matta Samuele</t>
  </si>
  <si>
    <t>Manca Donatella</t>
  </si>
  <si>
    <t>MNCDTL71C42H856M</t>
  </si>
  <si>
    <t>Cara Sebastiano</t>
  </si>
  <si>
    <t>Troncia Ilario</t>
  </si>
  <si>
    <t>MLSSFN72M57H856I</t>
  </si>
  <si>
    <t>Serpi Francesca</t>
  </si>
  <si>
    <t>Floris Susanna</t>
  </si>
  <si>
    <t>Zurru Sabrina</t>
  </si>
  <si>
    <t>Carcangiu Davide</t>
  </si>
  <si>
    <t>Sanna Alessio</t>
  </si>
  <si>
    <t>PLSNNL65B56H856A</t>
  </si>
  <si>
    <t>DSSNNL76R65H856V</t>
  </si>
  <si>
    <t>Troncia Giada</t>
  </si>
  <si>
    <t>Zurru Sofia</t>
  </si>
  <si>
    <t>ZRRSFO69C44G207H</t>
  </si>
  <si>
    <t>Cirronis Riccardo</t>
  </si>
  <si>
    <t>Dessì Matteo</t>
  </si>
  <si>
    <t>Ladu Virginia</t>
  </si>
  <si>
    <t>LDAVGN71S49G207K</t>
  </si>
  <si>
    <r>
      <t xml:space="preserve"> SCUOLA SECONDARIA SUPERIORE DI II GRADO - CLASSE 1</t>
    </r>
    <r>
      <rPr>
        <vertAlign val="superscript"/>
        <sz val="11"/>
        <color indexed="8"/>
        <rFont val="Calibri"/>
        <family val="2"/>
      </rPr>
      <t>a</t>
    </r>
  </si>
  <si>
    <t>Colombo Valentina</t>
  </si>
  <si>
    <t>Curci Sarashanti</t>
  </si>
  <si>
    <t>Floris Elisa</t>
  </si>
  <si>
    <t>Onnis Elena</t>
  </si>
  <si>
    <t>NNSLNE72M57G207L</t>
  </si>
  <si>
    <t>Atzeni Stefano</t>
  </si>
  <si>
    <t>DSSSLL61A43G207W</t>
  </si>
  <si>
    <t>MNTMHL94H44H856E</t>
  </si>
  <si>
    <t>MRNPLA94C11H856V</t>
  </si>
  <si>
    <t>CLMFLV94C22H856R</t>
  </si>
  <si>
    <t>Zurru Davide</t>
  </si>
  <si>
    <t>Simbula Ersilia</t>
  </si>
  <si>
    <t>SMBRSL94M62H856I</t>
  </si>
  <si>
    <r>
      <t xml:space="preserve"> SCUOLA SECONDARIA SUPERIORE DI II GRADO - CLASSI DALLA 2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ALLA 5</t>
    </r>
    <r>
      <rPr>
        <vertAlign val="superscript"/>
        <sz val="11"/>
        <color indexed="8"/>
        <rFont val="Calibri"/>
        <family val="2"/>
      </rPr>
      <t>a</t>
    </r>
  </si>
  <si>
    <t>Serra Maria Francesca</t>
  </si>
  <si>
    <t>SRRMFR93P57H856S</t>
  </si>
  <si>
    <t>Cara Sabrina</t>
  </si>
  <si>
    <t>Fadda Gabriella</t>
  </si>
  <si>
    <t>FDDGRL67B67H856J</t>
  </si>
  <si>
    <t>Floris Luca</t>
  </si>
  <si>
    <t>FLRLCU92T17H856N</t>
  </si>
  <si>
    <t>PRCFBA94M18H856J</t>
  </si>
  <si>
    <t>Pisanu Nicola</t>
  </si>
  <si>
    <t>Diana Simone</t>
  </si>
  <si>
    <t>Troncia Patrizio</t>
  </si>
  <si>
    <t>Zurru Maria Leila</t>
  </si>
  <si>
    <t>Cherchi Michele</t>
  </si>
  <si>
    <t>DSSMNL94E28B354B</t>
  </si>
  <si>
    <t>Melis Sara</t>
  </si>
  <si>
    <t>Floris Martina</t>
  </si>
  <si>
    <t>Bussu Marianna</t>
  </si>
  <si>
    <t>BSSMNN74H70H856L</t>
  </si>
  <si>
    <t>DSSLSS94P08H856P</t>
  </si>
  <si>
    <t>Atzei Alessandro</t>
  </si>
  <si>
    <t>Atzei Melissa</t>
  </si>
  <si>
    <t>ZRRMNL64D52G207Z</t>
  </si>
  <si>
    <t>somma da rimborsare</t>
  </si>
  <si>
    <t>motivo esclusione</t>
  </si>
  <si>
    <t>Importo dichiarato inferiore a €. 52,00</t>
  </si>
  <si>
    <t>scuola secondaria di II° grado</t>
  </si>
  <si>
    <t>scuola frequentatanell'A.S. 2011/2012</t>
  </si>
  <si>
    <t>FASCIA A (da €. 0 a €. 4.888,00)</t>
  </si>
  <si>
    <t>Cherchi Filippo</t>
  </si>
  <si>
    <t>Fenu Giovanna</t>
  </si>
  <si>
    <t>10.10.1981</t>
  </si>
  <si>
    <t>FNEGNN81R50H856Y</t>
  </si>
  <si>
    <t>Cara Valentina</t>
  </si>
  <si>
    <t>S. Gavino m.le</t>
  </si>
  <si>
    <t>17.05.1974</t>
  </si>
  <si>
    <t>Cherchi Michela</t>
  </si>
  <si>
    <t>17,08,1972</t>
  </si>
  <si>
    <t>Crobis Elisa</t>
  </si>
  <si>
    <t>09.11.1971</t>
  </si>
  <si>
    <t>Cirronis Efisio</t>
  </si>
  <si>
    <t>19.05.1969</t>
  </si>
  <si>
    <t>02.03.1971</t>
  </si>
  <si>
    <t>Zurru Asia</t>
  </si>
  <si>
    <t xml:space="preserve">Scuola secondaria I° grado </t>
  </si>
  <si>
    <t>Pisano Michela</t>
  </si>
  <si>
    <t>Suglio Katyuscia</t>
  </si>
  <si>
    <t>21.12.1972</t>
  </si>
  <si>
    <t>SGLKYS72T61F205G</t>
  </si>
  <si>
    <t>12.04.1964</t>
  </si>
  <si>
    <t>25.10.1975</t>
  </si>
  <si>
    <t>23,07,1966</t>
  </si>
  <si>
    <t>Pisanu Lorenzo</t>
  </si>
  <si>
    <t>18,08,1977</t>
  </si>
  <si>
    <t>Carola Eleonora</t>
  </si>
  <si>
    <t>Erdas Laura</t>
  </si>
  <si>
    <t>12.02.1975</t>
  </si>
  <si>
    <t>RDSLRA75B52H856Q</t>
  </si>
  <si>
    <t>Usai Riccardo</t>
  </si>
  <si>
    <t>Atzei Ludovica</t>
  </si>
  <si>
    <t>20.02.1977</t>
  </si>
  <si>
    <t>TZALVC77B60H856K</t>
  </si>
  <si>
    <t>Melis Michele</t>
  </si>
  <si>
    <t>Corda Rita</t>
  </si>
  <si>
    <t>04.12.1965</t>
  </si>
  <si>
    <t>CRDRTI65T44H856F</t>
  </si>
  <si>
    <t>Diana Alessandro</t>
  </si>
  <si>
    <t>Ortu Manuela</t>
  </si>
  <si>
    <t>18.08.1971</t>
  </si>
  <si>
    <t>RTOMNL71M58H856F</t>
  </si>
  <si>
    <t>Cherchi Martina</t>
  </si>
  <si>
    <t>Serpi Nicola</t>
  </si>
  <si>
    <t>Melis Stefania</t>
  </si>
  <si>
    <t>Paulis  Antonella</t>
  </si>
  <si>
    <t>16.02.1965</t>
  </si>
  <si>
    <t>Cossu Nicolò</t>
  </si>
  <si>
    <t>Melis Ferdinanda Bruna</t>
  </si>
  <si>
    <t>MLSFDN68P42G207Z</t>
  </si>
  <si>
    <t>Frau Danilo</t>
  </si>
  <si>
    <t>24.10.1965</t>
  </si>
  <si>
    <t>Cara Elena</t>
  </si>
  <si>
    <t>Frau Valeria</t>
  </si>
  <si>
    <t>23.12.1968</t>
  </si>
  <si>
    <t>CRALNE00E47H856F</t>
  </si>
  <si>
    <t>Cirronis Sharon</t>
  </si>
  <si>
    <t>Martis Sandra</t>
  </si>
  <si>
    <t>02.01.1966</t>
  </si>
  <si>
    <t>MRTSDR66A42E270J</t>
  </si>
  <si>
    <t>Dessì Antonella</t>
  </si>
  <si>
    <t>25.10.1976</t>
  </si>
  <si>
    <t>Armas Sara</t>
  </si>
  <si>
    <t>19.08.1975</t>
  </si>
  <si>
    <t>Pintori Daniel</t>
  </si>
  <si>
    <t>Marsiglia Bernardetta</t>
  </si>
  <si>
    <t>20.05.1972</t>
  </si>
  <si>
    <t>MRSBNR72E60H856K</t>
  </si>
  <si>
    <t>Pisanu Gessica</t>
  </si>
  <si>
    <t>Frau Davide</t>
  </si>
  <si>
    <t>Ladoni Carla</t>
  </si>
  <si>
    <t>06.07.1969</t>
  </si>
  <si>
    <t>LDNCRL69L46B354N</t>
  </si>
  <si>
    <t>Fanari Sonia</t>
  </si>
  <si>
    <t>Solinas Pinuccia</t>
  </si>
  <si>
    <t>Paderno Dugnano</t>
  </si>
  <si>
    <t>SLNPCC65C59G220A</t>
  </si>
  <si>
    <t>Pisanu Alessio</t>
  </si>
  <si>
    <t>Colombo Luisa</t>
  </si>
  <si>
    <t>19.03.1965</t>
  </si>
  <si>
    <t>04.10.1959</t>
  </si>
  <si>
    <t>CLMLSU59R44G207S</t>
  </si>
  <si>
    <t>Cherchi Nicola</t>
  </si>
  <si>
    <t>Troncia Sandrina</t>
  </si>
  <si>
    <t>31.10.1962</t>
  </si>
  <si>
    <t>TRNSDR62R71E270M</t>
  </si>
  <si>
    <t>Tola Selene</t>
  </si>
  <si>
    <t>Pia Tiziana</t>
  </si>
  <si>
    <t>30.07.1977</t>
  </si>
  <si>
    <t>PIATZN77L70G207B</t>
  </si>
  <si>
    <t>Matta Francesca</t>
  </si>
  <si>
    <t>Pinna Paola</t>
  </si>
  <si>
    <t>08.12.1965</t>
  </si>
  <si>
    <t>PNNPLA65T48I428U</t>
  </si>
  <si>
    <t>Melis Matteo</t>
  </si>
  <si>
    <t>Matta Gabriele</t>
  </si>
  <si>
    <t>Frau Anna</t>
  </si>
  <si>
    <t>24.07.1970</t>
  </si>
  <si>
    <t>FRANNA70L64G207Y</t>
  </si>
  <si>
    <t>Pisanu Giorgia</t>
  </si>
  <si>
    <t>Pisanu Aldo</t>
  </si>
  <si>
    <t>29.04.1966</t>
  </si>
  <si>
    <t>PSNLDA66D29G207I</t>
  </si>
  <si>
    <t>Sanna Andrea</t>
  </si>
  <si>
    <t>Sanna Roberto</t>
  </si>
  <si>
    <t>06.06.1962</t>
  </si>
  <si>
    <t>SNNRRT62H06L219U</t>
  </si>
  <si>
    <t>Lisci Claudia</t>
  </si>
  <si>
    <t>Lisci Luigi</t>
  </si>
  <si>
    <t>22.04.1962</t>
  </si>
  <si>
    <t>LSCLGU62D22G207C</t>
  </si>
  <si>
    <t>Pittau Giada</t>
  </si>
  <si>
    <t>Cara Simona</t>
  </si>
  <si>
    <t>Roma</t>
  </si>
  <si>
    <t>02.03.1970</t>
  </si>
  <si>
    <t>CRASMN70C42H501T</t>
  </si>
  <si>
    <t>Dessì Isella</t>
  </si>
  <si>
    <t>03.01.1961</t>
  </si>
  <si>
    <t>Crobis Riccardo</t>
  </si>
  <si>
    <t>09.11.-1971</t>
  </si>
  <si>
    <t>29.06.1995</t>
  </si>
  <si>
    <t>LRGMRA95H69H856Q</t>
  </si>
  <si>
    <t xml:space="preserve">Fontana Fabiola </t>
  </si>
  <si>
    <t>Varese</t>
  </si>
  <si>
    <t>10,02,1994</t>
  </si>
  <si>
    <t>FNTFBL94B50L682W</t>
  </si>
  <si>
    <t xml:space="preserve">Largiu Maira </t>
  </si>
  <si>
    <t>ZRRMLL95D65H856R</t>
  </si>
  <si>
    <t>Muru Tayro</t>
  </si>
  <si>
    <t>Latisana</t>
  </si>
  <si>
    <t>13.11.1990</t>
  </si>
  <si>
    <t>MRUTYR90S13E473X</t>
  </si>
  <si>
    <t>Marjanovic Sanela</t>
  </si>
  <si>
    <t>Marjanovic Violeta</t>
  </si>
  <si>
    <t>Benevento</t>
  </si>
  <si>
    <t>26.04.1972</t>
  </si>
  <si>
    <t>MRJVLT72D66A783X</t>
  </si>
  <si>
    <t>Olmo Sabrina</t>
  </si>
  <si>
    <t>28.11.1974</t>
  </si>
  <si>
    <t>CCSMGG74S68G207I</t>
  </si>
  <si>
    <t>Congiu Nicola</t>
  </si>
  <si>
    <t>Congiu Riccardo</t>
  </si>
  <si>
    <t>Teleki Kristian</t>
  </si>
  <si>
    <t>Budapest</t>
  </si>
  <si>
    <t>22.01.1993</t>
  </si>
  <si>
    <t>TLKKSZ93A22Z134N</t>
  </si>
  <si>
    <t>17.12.1992</t>
  </si>
  <si>
    <t>Cuccu Amanda</t>
  </si>
  <si>
    <t>12.08.1970</t>
  </si>
  <si>
    <t>Milia Antonella</t>
  </si>
  <si>
    <t>10.01.1959</t>
  </si>
  <si>
    <t>MLINNL59A50B354N</t>
  </si>
  <si>
    <t>Floris Andrea</t>
  </si>
  <si>
    <t>Grussu Carla</t>
  </si>
  <si>
    <t>GRSCRL70C69Z112P</t>
  </si>
  <si>
    <t>29.03.1970</t>
  </si>
  <si>
    <t>Floris Noemi</t>
  </si>
  <si>
    <t xml:space="preserve">Marroccu Luca </t>
  </si>
  <si>
    <t>08.11.1994</t>
  </si>
  <si>
    <t>FRNMLN94S48H856D</t>
  </si>
  <si>
    <t>s.Gavino M.le</t>
  </si>
  <si>
    <t>06.06.1993</t>
  </si>
  <si>
    <t>De Chiara Rosa Carmela</t>
  </si>
  <si>
    <t>DCHRCR93H46H856P</t>
  </si>
  <si>
    <t>23.10.1995</t>
  </si>
  <si>
    <t>FNNFRC95R63H856Y</t>
  </si>
  <si>
    <t xml:space="preserve">S.Gavino M.le </t>
  </si>
  <si>
    <t>Fanari Erika</t>
  </si>
  <si>
    <t>Tiddia Gennarina</t>
  </si>
  <si>
    <t>19.02.1965</t>
  </si>
  <si>
    <t>TDDGNR65B59G207L</t>
  </si>
  <si>
    <t>01.09.1995</t>
  </si>
  <si>
    <t>CHRMHL95P01H856F</t>
  </si>
  <si>
    <t>Fortini Jennifer</t>
  </si>
  <si>
    <t>Sitzia Patrizia</t>
  </si>
  <si>
    <t>STZPRZ70H61H856G</t>
  </si>
  <si>
    <t>Mamusa Laila</t>
  </si>
  <si>
    <t>Napoli Luisa</t>
  </si>
  <si>
    <t>ACCREDITO CONTO CORRENTE BANCO DI SARDEGNA IBAN IT14D0567617295IB0000019292</t>
  </si>
  <si>
    <t>NPLLSU58M50G207Z</t>
  </si>
  <si>
    <t>FRRDVD95B09H856R</t>
  </si>
  <si>
    <t>Frau Valentino</t>
  </si>
  <si>
    <t>Collu Marinella</t>
  </si>
  <si>
    <t>CLLMNL68C61G207V</t>
  </si>
  <si>
    <t>Cherchi Marcello</t>
  </si>
  <si>
    <t>16/05/19995</t>
  </si>
  <si>
    <t>CHRMCL95E16H856P</t>
  </si>
  <si>
    <t>MSCSMN93B15G113M</t>
  </si>
  <si>
    <t>Lisci Giulia</t>
  </si>
  <si>
    <t xml:space="preserve">Cherchi Stefania </t>
  </si>
  <si>
    <t>CHRSFN67H52G207L</t>
  </si>
  <si>
    <t>Cherchi Rachele</t>
  </si>
  <si>
    <t>Cherchi Marco</t>
  </si>
  <si>
    <t>30.12.1954</t>
  </si>
  <si>
    <t>Serra Alessio</t>
  </si>
  <si>
    <t>Podda Monica</t>
  </si>
  <si>
    <t>PDDMNC68L52G207I</t>
  </si>
  <si>
    <t>Erdas Elisabetta</t>
  </si>
  <si>
    <t>RDSLBT95M60H856U</t>
  </si>
  <si>
    <t>Melis Alessio</t>
  </si>
  <si>
    <t>16.10.1989</t>
  </si>
  <si>
    <t>MLSLSS89R16H856Y</t>
  </si>
  <si>
    <t>MMSNCL94T62H856L</t>
  </si>
  <si>
    <t>CRRFNC94S16H856A</t>
  </si>
  <si>
    <t>SRPVNT95H68H856Y</t>
  </si>
  <si>
    <t>TDDLXA94D62H856T</t>
  </si>
  <si>
    <t>Frau Morena</t>
  </si>
  <si>
    <t>c.c. banco Intesa S: Paolo codice IBAN IT90X063850243810000002879</t>
  </si>
  <si>
    <t>22.12.1969</t>
  </si>
  <si>
    <t>02.09.1968</t>
  </si>
  <si>
    <t>25.04.1995</t>
  </si>
  <si>
    <t>Neustadt</t>
  </si>
  <si>
    <t>importo dichiarato inferiore a €. 52,00</t>
  </si>
  <si>
    <t>Legge 10/03/2000 n. 62 art. 1 comma 9. "Norme per la parità scolastica e disposizioni sul diritto allo studio e all'istruzione" Piano regionale degli interventi a favore dei comuni della Sardegna finalizzati all'assegnazione di borse di studio a sostegno delle spese sostenute dalle famiglie per l'istruzione nell'anno scolastico 2012/2013</t>
  </si>
  <si>
    <t xml:space="preserve">FASCIA B </t>
  </si>
  <si>
    <t>Il Segretario Comunale</t>
  </si>
  <si>
    <t>Il Responsabile del servizio</t>
  </si>
  <si>
    <t>Legge 10/03/2000 n. 62 art. 1 comma 9. "Norme per la parità scolastica e disposizioni sul diritto allo studio e all'istruzione" Piano regionale degli interventi a favore dei comuni della Sardegna finalizzati all'assegnazione di borse di studio a sostegno delle spese sostenute dalle famiglie per l'istruzione nell'anno scolastico  2012/2013</t>
  </si>
  <si>
    <t>All. B)  ESCLUSI</t>
  </si>
  <si>
    <t>F.toTuveri Marco</t>
  </si>
  <si>
    <t>F.toDott.ssa Pischedda Anna Maria</t>
  </si>
  <si>
    <t>GRADUATORIA DEFINITIVA</t>
  </si>
  <si>
    <t xml:space="preserve">GRADUATORIA DEFINITIVA </t>
  </si>
  <si>
    <t xml:space="preserve"> Dott.ssa Pischedda Anna Maria</t>
  </si>
  <si>
    <t xml:space="preserve"> Tuveri Marco</t>
  </si>
  <si>
    <t xml:space="preserve"> Tuveri Marco)</t>
  </si>
  <si>
    <t>Tuveri Marco</t>
  </si>
  <si>
    <t>Dott.ssa Pischedda Anna Maria</t>
  </si>
  <si>
    <t>Accossu Maria Gigliola</t>
  </si>
  <si>
    <t>All.B) ERRATA CORRIGE -   ALLEGATO  A ) DETERMINAZIONE N. 309 DEL 27/05/2014</t>
  </si>
  <si>
    <t>All.B) ERRATA CORRIGE -  ALLEGATO  A )  DETERMINAZIONE N. 309 DEL 27/05/2014</t>
  </si>
  <si>
    <t>All.B) ERRATA CORRIGE -   ALLEGATO  A )  DETERMINAZIONE N. 309 DEL 27/05/2014</t>
  </si>
  <si>
    <t>All.B) ERRATA CORRIGE -  ALLEGATO  A ) DETERMINAZIONE N. 309 DEL 27/05/2014</t>
  </si>
  <si>
    <t>All.B) ERRATA CORRIGE -   ALLEGATO  A )DETERMINAZIONE N. 309 DEL 27/05/2014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</si>
</sst>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0000"/>
    <numFmt numFmtId="166" formatCode="[$€-2]\ #,##0.00"/>
    <numFmt numFmtId="167" formatCode="[$-410]dddd\ d\ mmmm\ yyyy"/>
    <numFmt numFmtId="168" formatCode="0.00000"/>
    <numFmt numFmtId="169" formatCode="0.0000"/>
    <numFmt numFmtId="170" formatCode="0.000"/>
    <numFmt numFmtId="171" formatCode="0.0"/>
    <numFmt numFmtId="172" formatCode="[$€-2]\ #,##0.000"/>
    <numFmt numFmtId="173" formatCode="[$€-2]\ 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0"/>
    </font>
    <font>
      <b/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left" wrapText="1"/>
    </xf>
    <xf numFmtId="166" fontId="0" fillId="0" borderId="0" xfId="0" applyNumberFormat="1" applyBorder="1" applyAlignment="1">
      <alignment horizontal="right" wrapText="1"/>
    </xf>
    <xf numFmtId="166" fontId="0" fillId="0" borderId="11" xfId="0" applyNumberFormat="1" applyBorder="1" applyAlignment="1">
      <alignment horizontal="right"/>
    </xf>
    <xf numFmtId="166" fontId="0" fillId="0" borderId="10" xfId="0" applyNumberFormat="1" applyBorder="1" applyAlignment="1">
      <alignment horizontal="right" wrapText="1"/>
    </xf>
    <xf numFmtId="166" fontId="0" fillId="0" borderId="1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64" fontId="0" fillId="0" borderId="12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right" wrapText="1"/>
    </xf>
    <xf numFmtId="166" fontId="7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64" fontId="0" fillId="0" borderId="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right" wrapText="1"/>
    </xf>
    <xf numFmtId="164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 wrapText="1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right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/>
    </xf>
    <xf numFmtId="166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14" fontId="38" fillId="0" borderId="10" xfId="0" applyNumberFormat="1" applyFont="1" applyBorder="1" applyAlignment="1">
      <alignment horizontal="left"/>
    </xf>
    <xf numFmtId="0" fontId="38" fillId="0" borderId="10" xfId="0" applyFont="1" applyBorder="1" applyAlignment="1">
      <alignment horizontal="center" wrapText="1"/>
    </xf>
    <xf numFmtId="164" fontId="38" fillId="0" borderId="10" xfId="0" applyNumberFormat="1" applyFont="1" applyBorder="1" applyAlignment="1">
      <alignment/>
    </xf>
    <xf numFmtId="166" fontId="38" fillId="0" borderId="10" xfId="0" applyNumberFormat="1" applyFont="1" applyBorder="1" applyAlignment="1">
      <alignment horizontal="right" wrapText="1"/>
    </xf>
    <xf numFmtId="0" fontId="38" fillId="0" borderId="10" xfId="0" applyFont="1" applyBorder="1" applyAlignment="1">
      <alignment horizontal="left" wrapText="1"/>
    </xf>
    <xf numFmtId="14" fontId="38" fillId="0" borderId="10" xfId="0" applyNumberFormat="1" applyFont="1" applyBorder="1" applyAlignment="1">
      <alignment horizontal="left" wrapText="1"/>
    </xf>
    <xf numFmtId="166" fontId="38" fillId="0" borderId="10" xfId="0" applyNumberFormat="1" applyFont="1" applyBorder="1" applyAlignment="1">
      <alignment horizontal="center"/>
    </xf>
    <xf numFmtId="166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right"/>
    </xf>
    <xf numFmtId="2" fontId="38" fillId="0" borderId="10" xfId="0" applyNumberFormat="1" applyFont="1" applyBorder="1" applyAlignment="1">
      <alignment horizontal="right" wrapText="1"/>
    </xf>
    <xf numFmtId="0" fontId="38" fillId="0" borderId="10" xfId="0" applyFont="1" applyFill="1" applyBorder="1" applyAlignment="1">
      <alignment/>
    </xf>
    <xf numFmtId="14" fontId="38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right" wrapText="1"/>
    </xf>
    <xf numFmtId="14" fontId="38" fillId="0" borderId="10" xfId="0" applyNumberFormat="1" applyFont="1" applyBorder="1" applyAlignment="1">
      <alignment horizontal="center" wrapText="1"/>
    </xf>
    <xf numFmtId="1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right" wrapText="1"/>
    </xf>
    <xf numFmtId="164" fontId="38" fillId="0" borderId="10" xfId="0" applyNumberFormat="1" applyFont="1" applyBorder="1" applyAlignment="1">
      <alignment horizontal="right" wrapText="1"/>
    </xf>
    <xf numFmtId="17" fontId="0" fillId="0" borderId="0" xfId="0" applyNumberFormat="1" applyAlignment="1">
      <alignment/>
    </xf>
    <xf numFmtId="14" fontId="38" fillId="0" borderId="10" xfId="0" applyNumberFormat="1" applyFont="1" applyFill="1" applyBorder="1" applyAlignment="1">
      <alignment/>
    </xf>
    <xf numFmtId="0" fontId="8" fillId="0" borderId="14" xfId="0" applyFont="1" applyBorder="1" applyAlignment="1">
      <alignment vertical="center" wrapText="1"/>
    </xf>
    <xf numFmtId="0" fontId="38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2" fontId="38" fillId="0" borderId="15" xfId="0" applyNumberFormat="1" applyFont="1" applyFill="1" applyBorder="1" applyAlignment="1">
      <alignment horizontal="right" wrapText="1"/>
    </xf>
    <xf numFmtId="0" fontId="38" fillId="0" borderId="1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left"/>
    </xf>
    <xf numFmtId="166" fontId="0" fillId="0" borderId="13" xfId="0" applyNumberFormat="1" applyBorder="1" applyAlignment="1">
      <alignment horizontal="right" wrapText="1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wrapText="1"/>
    </xf>
    <xf numFmtId="164" fontId="0" fillId="0" borderId="0" xfId="0" applyNumberForma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22.7109375" style="0" customWidth="1"/>
    <col min="4" max="4" width="15.7109375" style="0" customWidth="1"/>
    <col min="5" max="5" width="16.7109375" style="0" customWidth="1"/>
    <col min="6" max="6" width="19.7109375" style="0" customWidth="1"/>
    <col min="7" max="7" width="10.7109375" style="0" hidden="1" customWidth="1"/>
    <col min="8" max="8" width="10.7109375" style="25" customWidth="1"/>
    <col min="9" max="9" width="12.421875" style="0" customWidth="1"/>
    <col min="10" max="10" width="10.7109375" style="0" customWidth="1"/>
  </cols>
  <sheetData>
    <row r="1" spans="1:8" ht="45" customHeight="1">
      <c r="A1" s="105" t="s">
        <v>405</v>
      </c>
      <c r="B1" s="105"/>
      <c r="C1" s="105"/>
      <c r="D1" s="105"/>
      <c r="E1" s="105"/>
      <c r="F1" s="105"/>
      <c r="G1" s="105"/>
      <c r="H1" s="105"/>
    </row>
    <row r="2" spans="1:8" ht="12.75" customHeight="1">
      <c r="A2" s="10"/>
      <c r="B2" s="10"/>
      <c r="C2" s="10"/>
      <c r="D2" s="70" t="s">
        <v>413</v>
      </c>
      <c r="E2" s="10"/>
      <c r="F2" s="10"/>
      <c r="G2" s="10"/>
      <c r="H2" s="20"/>
    </row>
    <row r="3" spans="1:8" ht="12.75" customHeight="1">
      <c r="A3" s="105" t="s">
        <v>422</v>
      </c>
      <c r="B3" s="105"/>
      <c r="C3" s="105"/>
      <c r="D3" s="105"/>
      <c r="E3" s="105"/>
      <c r="F3" s="105"/>
      <c r="G3" s="105"/>
      <c r="H3" s="105"/>
    </row>
    <row r="4" spans="1:8" ht="15" customHeight="1">
      <c r="A4" s="106" t="s">
        <v>120</v>
      </c>
      <c r="B4" s="106"/>
      <c r="C4" s="106"/>
      <c r="D4" s="106"/>
      <c r="E4" s="106"/>
      <c r="F4" s="106"/>
      <c r="G4" s="106"/>
      <c r="H4" s="106"/>
    </row>
    <row r="5" spans="1:8" ht="15">
      <c r="A5" s="106" t="s">
        <v>192</v>
      </c>
      <c r="B5" s="106"/>
      <c r="C5" s="106"/>
      <c r="D5" s="106"/>
      <c r="E5" s="106"/>
      <c r="F5" s="106"/>
      <c r="G5" s="106"/>
      <c r="H5" s="106"/>
    </row>
    <row r="6" spans="1:8" ht="15">
      <c r="A6" s="9"/>
      <c r="B6" s="9"/>
      <c r="C6" s="9"/>
      <c r="D6" s="9"/>
      <c r="E6" s="9"/>
      <c r="F6" s="9"/>
      <c r="G6" s="9"/>
      <c r="H6" s="21"/>
    </row>
    <row r="7" spans="1:10" ht="38.25" customHeight="1">
      <c r="A7" s="11" t="s">
        <v>1</v>
      </c>
      <c r="B7" s="11" t="s">
        <v>0</v>
      </c>
      <c r="C7" s="11" t="s">
        <v>2</v>
      </c>
      <c r="D7" s="11" t="s">
        <v>91</v>
      </c>
      <c r="E7" s="11" t="s">
        <v>92</v>
      </c>
      <c r="F7" s="11" t="s">
        <v>3</v>
      </c>
      <c r="G7" s="11" t="s">
        <v>96</v>
      </c>
      <c r="H7" s="22" t="s">
        <v>117</v>
      </c>
      <c r="I7" s="101" t="s">
        <v>187</v>
      </c>
      <c r="J7" s="2"/>
    </row>
    <row r="8" spans="1:10" ht="15">
      <c r="A8" s="11">
        <v>1</v>
      </c>
      <c r="B8" s="72" t="s">
        <v>65</v>
      </c>
      <c r="C8" s="72" t="s">
        <v>66</v>
      </c>
      <c r="D8" s="72" t="s">
        <v>98</v>
      </c>
      <c r="E8" s="73">
        <v>24835</v>
      </c>
      <c r="F8" s="72" t="s">
        <v>67</v>
      </c>
      <c r="G8" s="6">
        <v>100</v>
      </c>
      <c r="H8" s="71">
        <v>100</v>
      </c>
      <c r="I8" s="103">
        <f>H8*16.5149/100-0.35</f>
        <v>16.1649</v>
      </c>
      <c r="J8" s="104"/>
    </row>
    <row r="9" spans="1:10" ht="15">
      <c r="A9" s="11">
        <v>2</v>
      </c>
      <c r="B9" s="72" t="s">
        <v>68</v>
      </c>
      <c r="C9" s="72" t="s">
        <v>69</v>
      </c>
      <c r="D9" s="72" t="s">
        <v>53</v>
      </c>
      <c r="E9" s="73">
        <v>26588</v>
      </c>
      <c r="F9" s="72" t="s">
        <v>70</v>
      </c>
      <c r="G9" s="75">
        <v>100</v>
      </c>
      <c r="H9" s="71">
        <v>100</v>
      </c>
      <c r="I9" s="103">
        <f aca="true" t="shared" si="0" ref="I9:I17">H9*16.5149/100-0.35</f>
        <v>16.1649</v>
      </c>
      <c r="J9" s="104"/>
    </row>
    <row r="10" spans="1:10" ht="15">
      <c r="A10" s="74">
        <v>3</v>
      </c>
      <c r="B10" s="72" t="s">
        <v>185</v>
      </c>
      <c r="C10" s="72" t="s">
        <v>122</v>
      </c>
      <c r="D10" s="72" t="s">
        <v>30</v>
      </c>
      <c r="E10" s="73">
        <v>24311</v>
      </c>
      <c r="F10" s="72" t="s">
        <v>123</v>
      </c>
      <c r="G10" s="75"/>
      <c r="H10" s="71">
        <v>100</v>
      </c>
      <c r="I10" s="103">
        <f t="shared" si="0"/>
        <v>16.1649</v>
      </c>
      <c r="J10" s="104"/>
    </row>
    <row r="11" spans="1:10" ht="15">
      <c r="A11" s="11">
        <v>4</v>
      </c>
      <c r="B11" s="72" t="s">
        <v>124</v>
      </c>
      <c r="C11" s="72" t="s">
        <v>125</v>
      </c>
      <c r="D11" s="72" t="s">
        <v>103</v>
      </c>
      <c r="E11" s="73">
        <v>27625</v>
      </c>
      <c r="F11" s="72" t="s">
        <v>126</v>
      </c>
      <c r="G11" s="6"/>
      <c r="H11" s="71">
        <v>74.63</v>
      </c>
      <c r="I11" s="103">
        <f t="shared" si="0"/>
        <v>11.97506987</v>
      </c>
      <c r="J11" s="104"/>
    </row>
    <row r="12" spans="1:10" ht="15">
      <c r="A12" s="11">
        <v>5</v>
      </c>
      <c r="B12" s="72" t="s">
        <v>71</v>
      </c>
      <c r="C12" s="72" t="s">
        <v>72</v>
      </c>
      <c r="D12" s="72" t="s">
        <v>49</v>
      </c>
      <c r="E12" s="73">
        <v>23353</v>
      </c>
      <c r="F12" s="72" t="s">
        <v>50</v>
      </c>
      <c r="G12" s="6">
        <f>12+42.26+16</f>
        <v>70.25999999999999</v>
      </c>
      <c r="H12" s="71">
        <v>100</v>
      </c>
      <c r="I12" s="103">
        <f t="shared" si="0"/>
        <v>16.1649</v>
      </c>
      <c r="J12" s="104"/>
    </row>
    <row r="13" spans="1:10" ht="15">
      <c r="A13" s="11">
        <v>6</v>
      </c>
      <c r="B13" s="72" t="s">
        <v>193</v>
      </c>
      <c r="C13" s="72" t="s">
        <v>100</v>
      </c>
      <c r="D13" s="72" t="s">
        <v>102</v>
      </c>
      <c r="E13" s="73">
        <v>27731</v>
      </c>
      <c r="F13" s="72" t="s">
        <v>101</v>
      </c>
      <c r="G13" s="6"/>
      <c r="H13" s="71">
        <v>100</v>
      </c>
      <c r="I13" s="103">
        <f t="shared" si="0"/>
        <v>16.1649</v>
      </c>
      <c r="J13" s="104"/>
    </row>
    <row r="14" spans="1:10" ht="15">
      <c r="A14" s="74">
        <v>7</v>
      </c>
      <c r="B14" s="72" t="s">
        <v>99</v>
      </c>
      <c r="C14" s="72" t="s">
        <v>100</v>
      </c>
      <c r="D14" s="72" t="s">
        <v>102</v>
      </c>
      <c r="E14" s="73">
        <v>27731</v>
      </c>
      <c r="F14" s="72" t="s">
        <v>101</v>
      </c>
      <c r="G14" s="6"/>
      <c r="H14" s="71">
        <v>100</v>
      </c>
      <c r="I14" s="103">
        <f t="shared" si="0"/>
        <v>16.1649</v>
      </c>
      <c r="J14" s="104"/>
    </row>
    <row r="15" spans="1:10" ht="15">
      <c r="A15" s="11">
        <v>8</v>
      </c>
      <c r="B15" s="72" t="s">
        <v>197</v>
      </c>
      <c r="C15" s="72" t="s">
        <v>194</v>
      </c>
      <c r="D15" s="72" t="s">
        <v>103</v>
      </c>
      <c r="E15" s="73" t="s">
        <v>195</v>
      </c>
      <c r="F15" s="72" t="s">
        <v>196</v>
      </c>
      <c r="G15" s="75"/>
      <c r="H15" s="71">
        <v>100</v>
      </c>
      <c r="I15" s="103">
        <f t="shared" si="0"/>
        <v>16.1649</v>
      </c>
      <c r="J15" s="104"/>
    </row>
    <row r="16" spans="1:10" ht="15">
      <c r="A16" s="11">
        <v>9</v>
      </c>
      <c r="B16" s="72" t="s">
        <v>134</v>
      </c>
      <c r="C16" s="72" t="s">
        <v>57</v>
      </c>
      <c r="D16" s="72" t="s">
        <v>198</v>
      </c>
      <c r="E16" s="73" t="s">
        <v>199</v>
      </c>
      <c r="F16" s="72" t="s">
        <v>58</v>
      </c>
      <c r="G16" s="75"/>
      <c r="H16" s="71">
        <v>87.91</v>
      </c>
      <c r="I16" s="103">
        <f t="shared" si="0"/>
        <v>14.168248590000001</v>
      </c>
      <c r="J16" s="104"/>
    </row>
    <row r="17" spans="1:10" ht="15">
      <c r="A17" s="11">
        <v>10</v>
      </c>
      <c r="B17" s="72" t="s">
        <v>133</v>
      </c>
      <c r="C17" s="72" t="s">
        <v>194</v>
      </c>
      <c r="D17" s="72" t="s">
        <v>103</v>
      </c>
      <c r="E17" s="73" t="s">
        <v>195</v>
      </c>
      <c r="F17" s="72" t="s">
        <v>196</v>
      </c>
      <c r="G17" s="75"/>
      <c r="H17" s="71">
        <v>91.95</v>
      </c>
      <c r="I17" s="103">
        <f t="shared" si="0"/>
        <v>14.835450550000001</v>
      </c>
      <c r="J17" s="104"/>
    </row>
    <row r="18" spans="1:10" ht="15">
      <c r="A18" s="10"/>
      <c r="B18" s="2"/>
      <c r="C18" s="2"/>
      <c r="D18" s="2"/>
      <c r="E18" s="15"/>
      <c r="F18" s="2"/>
      <c r="G18" s="8"/>
      <c r="H18" s="60">
        <f>SUM(H8:H17)</f>
        <v>954.49</v>
      </c>
      <c r="I18" s="8">
        <f>SUM(I8:I17)</f>
        <v>154.13306900999999</v>
      </c>
      <c r="J18" s="104"/>
    </row>
    <row r="19" spans="1:9" ht="15">
      <c r="A19" s="10"/>
      <c r="B19" s="2"/>
      <c r="C19" s="2"/>
      <c r="D19" s="2"/>
      <c r="E19" s="15"/>
      <c r="F19" s="2"/>
      <c r="G19" s="8"/>
      <c r="H19" s="24"/>
      <c r="I19" s="8"/>
    </row>
    <row r="20" spans="1:9" ht="15">
      <c r="A20" s="2"/>
      <c r="B20" s="2" t="s">
        <v>407</v>
      </c>
      <c r="C20" s="2"/>
      <c r="D20" s="2" t="s">
        <v>408</v>
      </c>
      <c r="E20" s="3"/>
      <c r="F20" s="2"/>
      <c r="G20" s="8">
        <f>SUM(G8:G17)</f>
        <v>270.26</v>
      </c>
      <c r="I20" s="7"/>
    </row>
    <row r="21" spans="1:7" ht="30">
      <c r="A21" s="2"/>
      <c r="B21" s="98" t="s">
        <v>415</v>
      </c>
      <c r="C21" s="98"/>
      <c r="D21" s="98" t="s">
        <v>417</v>
      </c>
      <c r="E21" s="98"/>
      <c r="F21" s="2"/>
      <c r="G21" s="2"/>
    </row>
    <row r="22" spans="1:7" ht="15">
      <c r="A22" s="2"/>
      <c r="B22" s="2"/>
      <c r="C22" s="2"/>
      <c r="D22" s="2"/>
      <c r="E22" s="3"/>
      <c r="F22" s="2"/>
      <c r="G22" s="2"/>
    </row>
    <row r="23" spans="1:7" ht="15">
      <c r="A23" s="2"/>
      <c r="B23" s="2"/>
      <c r="C23" s="2"/>
      <c r="D23" s="2"/>
      <c r="E23" s="3"/>
      <c r="F23" s="2"/>
      <c r="G23" s="2"/>
    </row>
    <row r="24" spans="1:7" ht="15">
      <c r="A24" s="2"/>
      <c r="B24" s="2"/>
      <c r="C24" s="2"/>
      <c r="D24" s="2"/>
      <c r="E24" s="3"/>
      <c r="F24" s="2"/>
      <c r="G24" s="2"/>
    </row>
    <row r="25" spans="1:7" ht="15">
      <c r="A25" s="2"/>
      <c r="B25" s="2"/>
      <c r="C25" s="2"/>
      <c r="D25" s="2"/>
      <c r="E25" s="3"/>
      <c r="F25" s="2"/>
      <c r="G25" s="2"/>
    </row>
    <row r="26" spans="1:7" ht="15" hidden="1">
      <c r="A26" s="2"/>
      <c r="B26" s="2"/>
      <c r="C26" s="2"/>
      <c r="D26" s="3"/>
      <c r="E26" s="3"/>
      <c r="F26" s="2"/>
      <c r="G26" s="2"/>
    </row>
    <row r="27" spans="1:7" ht="15">
      <c r="A27" s="2"/>
      <c r="B27" s="2"/>
      <c r="C27" s="2"/>
      <c r="D27" s="2"/>
      <c r="E27" s="3"/>
      <c r="F27" s="2"/>
      <c r="G27" s="2"/>
    </row>
    <row r="28" spans="1:7" ht="15">
      <c r="A28" s="2"/>
      <c r="B28" s="2"/>
      <c r="C28" s="2"/>
      <c r="D28" s="2"/>
      <c r="E28" s="3"/>
      <c r="F28" s="2"/>
      <c r="G28" s="2"/>
    </row>
    <row r="29" spans="1:7" ht="15">
      <c r="A29" s="2"/>
      <c r="B29" s="2"/>
      <c r="C29" s="2"/>
      <c r="D29" s="2"/>
      <c r="E29" s="3"/>
      <c r="F29" s="2"/>
      <c r="G29" s="2"/>
    </row>
    <row r="30" spans="1:7" ht="15">
      <c r="A30" s="2"/>
      <c r="B30" s="2"/>
      <c r="C30" s="4"/>
      <c r="D30" s="4"/>
      <c r="E30" s="3"/>
      <c r="F30" s="2"/>
      <c r="G30" s="2"/>
    </row>
    <row r="31" spans="1:7" ht="15">
      <c r="A31" s="2"/>
      <c r="B31" s="2"/>
      <c r="C31" s="4"/>
      <c r="D31" s="4"/>
      <c r="E31" s="3"/>
      <c r="F31" s="2"/>
      <c r="G31" s="2"/>
    </row>
    <row r="32" spans="1:7" ht="15">
      <c r="A32" s="2"/>
      <c r="B32" s="2"/>
      <c r="C32" s="4"/>
      <c r="D32" s="5"/>
      <c r="E32" s="3"/>
      <c r="F32" s="2"/>
      <c r="G32" s="2"/>
    </row>
    <row r="33" spans="1:7" ht="15">
      <c r="A33" s="2"/>
      <c r="B33" s="2"/>
      <c r="C33" s="4"/>
      <c r="D33" s="4"/>
      <c r="E33" s="3"/>
      <c r="F33" s="2"/>
      <c r="G33" s="2"/>
    </row>
    <row r="34" spans="1:7" ht="15">
      <c r="A34" s="2"/>
      <c r="B34" s="2"/>
      <c r="C34" s="4"/>
      <c r="D34" s="4"/>
      <c r="E34" s="3"/>
      <c r="F34" s="2"/>
      <c r="G34" s="2"/>
    </row>
    <row r="35" spans="1:7" ht="15">
      <c r="A35" s="2"/>
      <c r="B35" s="4"/>
      <c r="C35" s="2"/>
      <c r="D35" s="4"/>
      <c r="E35" s="3"/>
      <c r="F35" s="2"/>
      <c r="G35" s="2"/>
    </row>
    <row r="36" spans="1:7" ht="15">
      <c r="A36" s="2"/>
      <c r="B36" s="2"/>
      <c r="C36" s="4"/>
      <c r="D36" s="4"/>
      <c r="E36" s="3"/>
      <c r="F36" s="2"/>
      <c r="G36" s="2"/>
    </row>
    <row r="37" spans="1:7" ht="15">
      <c r="A37" s="2"/>
      <c r="B37" s="4"/>
      <c r="C37" s="2"/>
      <c r="D37" s="4"/>
      <c r="E37" s="3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</sheetData>
  <sheetProtection/>
  <mergeCells count="4">
    <mergeCell ref="A1:H1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22.7109375" style="0" customWidth="1"/>
    <col min="3" max="3" width="23.7109375" style="0" customWidth="1"/>
    <col min="4" max="4" width="15.7109375" style="0" customWidth="1"/>
    <col min="5" max="5" width="16.7109375" style="0" customWidth="1"/>
    <col min="6" max="6" width="19.7109375" style="0" customWidth="1"/>
    <col min="7" max="7" width="10.7109375" style="0" hidden="1" customWidth="1"/>
    <col min="8" max="8" width="10.7109375" style="7" customWidth="1"/>
    <col min="9" max="9" width="13.57421875" style="0" customWidth="1"/>
  </cols>
  <sheetData>
    <row r="1" spans="1:8" ht="45" customHeight="1">
      <c r="A1" s="105" t="s">
        <v>405</v>
      </c>
      <c r="B1" s="105"/>
      <c r="C1" s="105"/>
      <c r="D1" s="105"/>
      <c r="E1" s="105"/>
      <c r="F1" s="105"/>
      <c r="G1" s="105"/>
      <c r="H1" s="105"/>
    </row>
    <row r="2" spans="1:8" ht="15">
      <c r="A2" s="10"/>
      <c r="B2" s="10"/>
      <c r="C2" s="10"/>
      <c r="D2" s="17" t="s">
        <v>414</v>
      </c>
      <c r="E2" s="10"/>
      <c r="F2" s="10"/>
      <c r="G2" s="10"/>
      <c r="H2" s="51"/>
    </row>
    <row r="3" spans="1:8" ht="15" customHeight="1">
      <c r="A3" s="105" t="s">
        <v>421</v>
      </c>
      <c r="B3" s="105"/>
      <c r="C3" s="105"/>
      <c r="D3" s="105"/>
      <c r="E3" s="105"/>
      <c r="F3" s="105"/>
      <c r="G3" s="105"/>
      <c r="H3" s="105"/>
    </row>
    <row r="4" spans="1:8" ht="17.25">
      <c r="A4" s="106" t="s">
        <v>164</v>
      </c>
      <c r="B4" s="106"/>
      <c r="C4" s="106"/>
      <c r="D4" s="106"/>
      <c r="E4" s="106"/>
      <c r="F4" s="106"/>
      <c r="G4" s="106"/>
      <c r="H4" s="106"/>
    </row>
    <row r="5" spans="1:8" ht="15">
      <c r="A5" s="106" t="s">
        <v>93</v>
      </c>
      <c r="B5" s="106"/>
      <c r="C5" s="106"/>
      <c r="D5" s="106"/>
      <c r="E5" s="106"/>
      <c r="F5" s="106"/>
      <c r="G5" s="106"/>
      <c r="H5" s="106"/>
    </row>
    <row r="7" spans="1:9" s="50" customFormat="1" ht="28.5" customHeight="1">
      <c r="A7" s="48" t="s">
        <v>1</v>
      </c>
      <c r="B7" s="48" t="s">
        <v>0</v>
      </c>
      <c r="C7" s="48" t="s">
        <v>2</v>
      </c>
      <c r="D7" s="48" t="s">
        <v>91</v>
      </c>
      <c r="E7" s="48" t="s">
        <v>92</v>
      </c>
      <c r="F7" s="48" t="s">
        <v>3</v>
      </c>
      <c r="G7" s="48" t="s">
        <v>4</v>
      </c>
      <c r="H7" s="54" t="s">
        <v>97</v>
      </c>
      <c r="I7" s="48" t="s">
        <v>4</v>
      </c>
    </row>
    <row r="8" spans="1:9" s="50" customFormat="1" ht="28.5" customHeight="1">
      <c r="A8" s="48"/>
      <c r="B8" s="48"/>
      <c r="C8" s="48"/>
      <c r="D8" s="48"/>
      <c r="E8" s="48"/>
      <c r="F8" s="48"/>
      <c r="G8" s="48"/>
      <c r="H8" s="54"/>
      <c r="I8" s="48"/>
    </row>
    <row r="9" spans="1:9" ht="13.5" customHeight="1">
      <c r="A9" s="26">
        <v>1</v>
      </c>
      <c r="B9" s="77" t="s">
        <v>59</v>
      </c>
      <c r="C9" s="77" t="s">
        <v>60</v>
      </c>
      <c r="D9" s="77" t="s">
        <v>41</v>
      </c>
      <c r="E9" s="78">
        <v>25119</v>
      </c>
      <c r="F9" s="77" t="s">
        <v>61</v>
      </c>
      <c r="G9" s="89"/>
      <c r="H9" s="90">
        <v>200</v>
      </c>
      <c r="I9" s="52">
        <f>H9*16.5149/100-0.35</f>
        <v>32.6798</v>
      </c>
    </row>
    <row r="10" spans="1:9" ht="13.5" customHeight="1">
      <c r="A10" s="26">
        <v>2</v>
      </c>
      <c r="B10" s="77" t="s">
        <v>314</v>
      </c>
      <c r="C10" s="77" t="s">
        <v>314</v>
      </c>
      <c r="D10" s="77" t="s">
        <v>315</v>
      </c>
      <c r="E10" s="78" t="s">
        <v>316</v>
      </c>
      <c r="F10" s="77" t="s">
        <v>317</v>
      </c>
      <c r="G10" s="89"/>
      <c r="H10" s="90">
        <v>60.26</v>
      </c>
      <c r="I10" s="52">
        <f aca="true" t="shared" si="0" ref="I10:I31">H10*16.5149/100-0.35</f>
        <v>9.60187874</v>
      </c>
    </row>
    <row r="11" spans="1:9" ht="13.5" customHeight="1">
      <c r="A11" s="26">
        <v>3</v>
      </c>
      <c r="B11" s="77" t="s">
        <v>318</v>
      </c>
      <c r="C11" s="77" t="s">
        <v>78</v>
      </c>
      <c r="D11" s="77" t="s">
        <v>102</v>
      </c>
      <c r="E11" s="78" t="s">
        <v>312</v>
      </c>
      <c r="F11" s="77" t="s">
        <v>313</v>
      </c>
      <c r="G11" s="89"/>
      <c r="H11" s="90">
        <v>179.68</v>
      </c>
      <c r="I11" s="52">
        <f t="shared" si="0"/>
        <v>29.323972320000003</v>
      </c>
    </row>
    <row r="12" spans="1:9" ht="15">
      <c r="A12" s="1">
        <v>4</v>
      </c>
      <c r="B12" s="72" t="s">
        <v>9</v>
      </c>
      <c r="C12" s="72" t="s">
        <v>9</v>
      </c>
      <c r="D12" s="72" t="s">
        <v>29</v>
      </c>
      <c r="E12" s="73">
        <v>34489</v>
      </c>
      <c r="F12" s="72" t="s">
        <v>158</v>
      </c>
      <c r="G12" s="75"/>
      <c r="H12" s="75">
        <v>200</v>
      </c>
      <c r="I12" s="52">
        <f t="shared" si="0"/>
        <v>32.6798</v>
      </c>
    </row>
    <row r="13" spans="1:9" ht="15">
      <c r="A13" s="42">
        <v>5</v>
      </c>
      <c r="B13" s="72" t="s">
        <v>176</v>
      </c>
      <c r="C13" s="72" t="s">
        <v>176</v>
      </c>
      <c r="D13" s="72" t="s">
        <v>102</v>
      </c>
      <c r="E13" s="73" t="s">
        <v>402</v>
      </c>
      <c r="F13" s="72" t="s">
        <v>319</v>
      </c>
      <c r="G13" s="75"/>
      <c r="H13" s="75">
        <v>148.87</v>
      </c>
      <c r="I13" s="52">
        <f t="shared" si="0"/>
        <v>24.23573163</v>
      </c>
    </row>
    <row r="14" spans="1:9" ht="15">
      <c r="A14" s="42">
        <v>6</v>
      </c>
      <c r="B14" s="72" t="s">
        <v>320</v>
      </c>
      <c r="C14" s="72" t="s">
        <v>320</v>
      </c>
      <c r="D14" s="72" t="s">
        <v>321</v>
      </c>
      <c r="E14" s="73" t="s">
        <v>322</v>
      </c>
      <c r="F14" s="72" t="s">
        <v>323</v>
      </c>
      <c r="G14" s="75"/>
      <c r="H14" s="75">
        <v>93.19</v>
      </c>
      <c r="I14" s="52">
        <f t="shared" si="0"/>
        <v>15.040235310000002</v>
      </c>
    </row>
    <row r="15" spans="1:9" ht="15">
      <c r="A15" s="42">
        <v>7</v>
      </c>
      <c r="B15" s="72" t="s">
        <v>324</v>
      </c>
      <c r="C15" s="72" t="s">
        <v>325</v>
      </c>
      <c r="D15" s="72" t="s">
        <v>326</v>
      </c>
      <c r="E15" s="73" t="s">
        <v>327</v>
      </c>
      <c r="F15" s="72" t="s">
        <v>328</v>
      </c>
      <c r="G15" s="75"/>
      <c r="H15" s="75">
        <v>53.13</v>
      </c>
      <c r="I15" s="52">
        <f t="shared" si="0"/>
        <v>8.424366370000001</v>
      </c>
    </row>
    <row r="16" spans="1:9" ht="15">
      <c r="A16" s="42">
        <v>8</v>
      </c>
      <c r="B16" s="72" t="s">
        <v>329</v>
      </c>
      <c r="C16" s="72" t="s">
        <v>420</v>
      </c>
      <c r="D16" s="72" t="s">
        <v>30</v>
      </c>
      <c r="E16" s="73" t="s">
        <v>330</v>
      </c>
      <c r="F16" s="72" t="s">
        <v>331</v>
      </c>
      <c r="G16" s="75"/>
      <c r="H16" s="75">
        <v>200</v>
      </c>
      <c r="I16" s="52">
        <f t="shared" si="0"/>
        <v>32.6798</v>
      </c>
    </row>
    <row r="17" spans="1:9" ht="15">
      <c r="A17" s="42">
        <v>9</v>
      </c>
      <c r="B17" s="72" t="s">
        <v>334</v>
      </c>
      <c r="C17" s="72" t="s">
        <v>334</v>
      </c>
      <c r="D17" s="72" t="s">
        <v>335</v>
      </c>
      <c r="E17" s="73" t="s">
        <v>336</v>
      </c>
      <c r="F17" s="72" t="s">
        <v>337</v>
      </c>
      <c r="G17" s="75"/>
      <c r="H17" s="75">
        <v>105.37</v>
      </c>
      <c r="I17" s="52">
        <f t="shared" si="0"/>
        <v>17.051750130000002</v>
      </c>
    </row>
    <row r="18" spans="1:9" ht="15">
      <c r="A18" s="42">
        <v>10</v>
      </c>
      <c r="B18" s="72" t="s">
        <v>170</v>
      </c>
      <c r="C18" s="72" t="s">
        <v>170</v>
      </c>
      <c r="D18" s="72" t="s">
        <v>102</v>
      </c>
      <c r="E18" s="73" t="s">
        <v>338</v>
      </c>
      <c r="F18" s="72" t="s">
        <v>171</v>
      </c>
      <c r="G18" s="75"/>
      <c r="H18" s="75">
        <v>139.9</v>
      </c>
      <c r="I18" s="52">
        <f t="shared" si="0"/>
        <v>22.7543451</v>
      </c>
    </row>
    <row r="19" spans="1:9" ht="15">
      <c r="A19" s="42">
        <v>11</v>
      </c>
      <c r="B19" s="72" t="s">
        <v>339</v>
      </c>
      <c r="C19" s="72" t="s">
        <v>11</v>
      </c>
      <c r="D19" s="72" t="s">
        <v>102</v>
      </c>
      <c r="E19" s="73" t="s">
        <v>340</v>
      </c>
      <c r="F19" s="72" t="s">
        <v>12</v>
      </c>
      <c r="G19" s="75"/>
      <c r="H19" s="75">
        <v>169.22</v>
      </c>
      <c r="I19" s="52">
        <f t="shared" si="0"/>
        <v>27.59651378</v>
      </c>
    </row>
    <row r="20" spans="1:9" ht="15">
      <c r="A20" s="42">
        <v>12</v>
      </c>
      <c r="B20" s="72" t="s">
        <v>344</v>
      </c>
      <c r="C20" s="72" t="s">
        <v>345</v>
      </c>
      <c r="D20" s="72" t="s">
        <v>403</v>
      </c>
      <c r="E20" s="73" t="s">
        <v>347</v>
      </c>
      <c r="F20" s="72" t="s">
        <v>346</v>
      </c>
      <c r="G20" s="75"/>
      <c r="H20" s="75">
        <v>176.05</v>
      </c>
      <c r="I20" s="52">
        <f t="shared" si="0"/>
        <v>28.724481450000003</v>
      </c>
    </row>
    <row r="21" spans="1:9" ht="15">
      <c r="A21" s="42">
        <v>13</v>
      </c>
      <c r="B21" s="72" t="s">
        <v>348</v>
      </c>
      <c r="C21" s="72" t="s">
        <v>345</v>
      </c>
      <c r="D21" s="72" t="s">
        <v>403</v>
      </c>
      <c r="E21" s="73" t="s">
        <v>347</v>
      </c>
      <c r="F21" s="72" t="s">
        <v>346</v>
      </c>
      <c r="G21" s="75"/>
      <c r="H21" s="75">
        <v>200</v>
      </c>
      <c r="I21" s="52">
        <f t="shared" si="0"/>
        <v>32.6798</v>
      </c>
    </row>
    <row r="22" spans="1:9" ht="15">
      <c r="A22" s="72">
        <v>14</v>
      </c>
      <c r="B22" s="72" t="s">
        <v>10</v>
      </c>
      <c r="C22" s="72" t="s">
        <v>341</v>
      </c>
      <c r="D22" s="72" t="s">
        <v>106</v>
      </c>
      <c r="E22" s="73" t="s">
        <v>342</v>
      </c>
      <c r="F22" s="72" t="s">
        <v>343</v>
      </c>
      <c r="G22" s="6"/>
      <c r="H22" s="75">
        <v>115.26</v>
      </c>
      <c r="I22" s="52">
        <f t="shared" si="0"/>
        <v>18.68507374</v>
      </c>
    </row>
    <row r="23" spans="1:9" ht="15">
      <c r="A23" s="1">
        <v>15</v>
      </c>
      <c r="B23" s="72" t="s">
        <v>349</v>
      </c>
      <c r="C23" s="72" t="s">
        <v>37</v>
      </c>
      <c r="D23" s="72" t="s">
        <v>30</v>
      </c>
      <c r="E23" s="73">
        <v>25055</v>
      </c>
      <c r="F23" s="72" t="s">
        <v>38</v>
      </c>
      <c r="G23" s="75"/>
      <c r="H23" s="75">
        <v>183.06</v>
      </c>
      <c r="I23" s="52">
        <f t="shared" si="0"/>
        <v>29.88217594</v>
      </c>
    </row>
    <row r="24" spans="1:9" ht="15">
      <c r="A24" s="42">
        <v>16</v>
      </c>
      <c r="B24" s="72" t="s">
        <v>119</v>
      </c>
      <c r="C24" s="72" t="s">
        <v>119</v>
      </c>
      <c r="D24" s="72" t="s">
        <v>103</v>
      </c>
      <c r="E24" s="73" t="s">
        <v>350</v>
      </c>
      <c r="F24" s="72" t="s">
        <v>351</v>
      </c>
      <c r="G24" s="75"/>
      <c r="H24" s="75">
        <v>200</v>
      </c>
      <c r="I24" s="52">
        <f t="shared" si="0"/>
        <v>32.6798</v>
      </c>
    </row>
    <row r="25" spans="1:9" ht="15">
      <c r="A25" s="42">
        <v>17</v>
      </c>
      <c r="B25" s="72" t="s">
        <v>354</v>
      </c>
      <c r="C25" s="72" t="s">
        <v>354</v>
      </c>
      <c r="D25" s="72" t="s">
        <v>352</v>
      </c>
      <c r="E25" s="73" t="s">
        <v>353</v>
      </c>
      <c r="F25" s="72" t="s">
        <v>355</v>
      </c>
      <c r="G25" s="75"/>
      <c r="H25" s="75">
        <v>70.58</v>
      </c>
      <c r="I25" s="52">
        <f t="shared" si="0"/>
        <v>11.30621642</v>
      </c>
    </row>
    <row r="26" spans="1:9" ht="15">
      <c r="A26" s="1">
        <v>18</v>
      </c>
      <c r="B26" s="72" t="s">
        <v>175</v>
      </c>
      <c r="C26" s="72" t="s">
        <v>57</v>
      </c>
      <c r="D26" s="72" t="s">
        <v>358</v>
      </c>
      <c r="E26" s="73" t="s">
        <v>199</v>
      </c>
      <c r="F26" s="72" t="s">
        <v>58</v>
      </c>
      <c r="G26" s="75"/>
      <c r="H26" s="75">
        <v>185.51</v>
      </c>
      <c r="I26" s="52">
        <f t="shared" si="0"/>
        <v>30.286790989999997</v>
      </c>
    </row>
    <row r="27" spans="1:9" ht="15">
      <c r="A27" s="1">
        <v>19</v>
      </c>
      <c r="B27" s="72" t="s">
        <v>359</v>
      </c>
      <c r="C27" s="72" t="s">
        <v>360</v>
      </c>
      <c r="D27" s="72" t="s">
        <v>30</v>
      </c>
      <c r="E27" s="73" t="s">
        <v>361</v>
      </c>
      <c r="F27" s="72" t="s">
        <v>362</v>
      </c>
      <c r="G27" s="75"/>
      <c r="H27" s="75">
        <v>151.74</v>
      </c>
      <c r="I27" s="52">
        <f t="shared" si="0"/>
        <v>24.709709260000004</v>
      </c>
    </row>
    <row r="28" spans="1:9" ht="15">
      <c r="A28" s="72">
        <v>20</v>
      </c>
      <c r="B28" s="72" t="s">
        <v>43</v>
      </c>
      <c r="C28" s="72" t="s">
        <v>43</v>
      </c>
      <c r="D28" s="72" t="s">
        <v>103</v>
      </c>
      <c r="E28" s="73">
        <v>33620</v>
      </c>
      <c r="F28" s="72" t="s">
        <v>44</v>
      </c>
      <c r="G28" s="6"/>
      <c r="H28" s="75">
        <v>197.92</v>
      </c>
      <c r="I28" s="52">
        <f t="shared" si="0"/>
        <v>32.33629008</v>
      </c>
    </row>
    <row r="29" spans="1:9" ht="15">
      <c r="A29" s="72">
        <v>21</v>
      </c>
      <c r="B29" s="72" t="s">
        <v>161</v>
      </c>
      <c r="C29" s="72" t="s">
        <v>72</v>
      </c>
      <c r="D29" s="72" t="s">
        <v>49</v>
      </c>
      <c r="E29" s="73">
        <v>23353</v>
      </c>
      <c r="F29" s="72" t="s">
        <v>50</v>
      </c>
      <c r="G29" s="75"/>
      <c r="H29" s="75">
        <v>200</v>
      </c>
      <c r="I29" s="52">
        <f t="shared" si="0"/>
        <v>32.6798</v>
      </c>
    </row>
    <row r="30" spans="1:9" ht="15">
      <c r="A30" s="72">
        <v>22</v>
      </c>
      <c r="B30" s="72" t="s">
        <v>7</v>
      </c>
      <c r="C30" s="72" t="s">
        <v>7</v>
      </c>
      <c r="D30" s="72" t="s">
        <v>103</v>
      </c>
      <c r="E30" s="73" t="s">
        <v>356</v>
      </c>
      <c r="F30" s="72" t="s">
        <v>357</v>
      </c>
      <c r="G30" s="75"/>
      <c r="H30" s="75">
        <v>112.65</v>
      </c>
      <c r="I30" s="52">
        <f t="shared" si="0"/>
        <v>18.25403485</v>
      </c>
    </row>
    <row r="31" spans="1:9" ht="15">
      <c r="A31" s="72">
        <v>23</v>
      </c>
      <c r="B31" s="72" t="s">
        <v>162</v>
      </c>
      <c r="C31" s="72" t="s">
        <v>162</v>
      </c>
      <c r="D31" s="72" t="s">
        <v>29</v>
      </c>
      <c r="E31" s="73">
        <v>34568</v>
      </c>
      <c r="F31" s="72" t="s">
        <v>163</v>
      </c>
      <c r="G31" s="75"/>
      <c r="H31" s="75">
        <v>200</v>
      </c>
      <c r="I31" s="52">
        <f t="shared" si="0"/>
        <v>32.6798</v>
      </c>
    </row>
    <row r="32" spans="8:9" ht="15">
      <c r="H32" s="53">
        <f>SUM(H9:H31)</f>
        <v>3542.39</v>
      </c>
      <c r="I32" s="96">
        <f>SUM(I9:I31)</f>
        <v>576.9721661100001</v>
      </c>
    </row>
    <row r="36" spans="2:5" ht="15">
      <c r="B36" s="2" t="s">
        <v>407</v>
      </c>
      <c r="C36" s="2"/>
      <c r="D36" s="2" t="s">
        <v>408</v>
      </c>
      <c r="E36" s="3"/>
    </row>
    <row r="37" spans="2:5" ht="30">
      <c r="B37" s="99" t="s">
        <v>415</v>
      </c>
      <c r="C37" s="99"/>
      <c r="D37" s="99" t="s">
        <v>416</v>
      </c>
      <c r="E37" s="99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</sheetData>
  <sheetProtection/>
  <mergeCells count="4">
    <mergeCell ref="A1:H1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25.7109375" style="0" customWidth="1"/>
    <col min="4" max="4" width="15.57421875" style="0" customWidth="1"/>
    <col min="5" max="5" width="16.7109375" style="0" customWidth="1"/>
    <col min="6" max="6" width="19.7109375" style="0" customWidth="1"/>
    <col min="7" max="7" width="10.7109375" style="0" hidden="1" customWidth="1"/>
    <col min="8" max="8" width="10.7109375" style="7" customWidth="1"/>
    <col min="9" max="9" width="13.28125" style="0" customWidth="1"/>
  </cols>
  <sheetData>
    <row r="1" spans="1:8" ht="45" customHeight="1">
      <c r="A1" s="108" t="s">
        <v>405</v>
      </c>
      <c r="B1" s="108"/>
      <c r="C1" s="108"/>
      <c r="D1" s="108"/>
      <c r="E1" s="108"/>
      <c r="F1" s="108"/>
      <c r="G1" s="108"/>
      <c r="H1" s="108"/>
    </row>
    <row r="2" spans="1:8" ht="15">
      <c r="A2" s="10"/>
      <c r="B2" s="10"/>
      <c r="C2" s="10"/>
      <c r="D2" s="17" t="s">
        <v>414</v>
      </c>
      <c r="E2" s="10"/>
      <c r="F2" s="10"/>
      <c r="G2" s="10"/>
      <c r="H2" s="51"/>
    </row>
    <row r="3" spans="1:8" ht="15" customHeight="1">
      <c r="A3" s="105" t="s">
        <v>423</v>
      </c>
      <c r="B3" s="105"/>
      <c r="C3" s="105"/>
      <c r="D3" s="105"/>
      <c r="E3" s="105"/>
      <c r="F3" s="105"/>
      <c r="G3" s="105"/>
      <c r="H3" s="105"/>
    </row>
    <row r="4" spans="1:8" ht="17.25">
      <c r="A4" s="106" t="s">
        <v>164</v>
      </c>
      <c r="B4" s="106"/>
      <c r="C4" s="106"/>
      <c r="D4" s="106"/>
      <c r="E4" s="106"/>
      <c r="F4" s="106"/>
      <c r="G4" s="106"/>
      <c r="H4" s="106"/>
    </row>
    <row r="5" spans="1:8" ht="15">
      <c r="A5" s="106" t="s">
        <v>94</v>
      </c>
      <c r="B5" s="106"/>
      <c r="C5" s="106"/>
      <c r="D5" s="106"/>
      <c r="E5" s="106"/>
      <c r="F5" s="106"/>
      <c r="G5" s="106"/>
      <c r="H5" s="106"/>
    </row>
    <row r="7" spans="1:9" s="50" customFormat="1" ht="28.5" customHeight="1">
      <c r="A7" s="48" t="s">
        <v>1</v>
      </c>
      <c r="B7" s="48" t="s">
        <v>0</v>
      </c>
      <c r="C7" s="48" t="s">
        <v>2</v>
      </c>
      <c r="D7" s="48" t="s">
        <v>91</v>
      </c>
      <c r="E7" s="48" t="s">
        <v>92</v>
      </c>
      <c r="F7" s="48" t="s">
        <v>3</v>
      </c>
      <c r="G7" s="48" t="s">
        <v>4</v>
      </c>
      <c r="H7" s="54" t="s">
        <v>117</v>
      </c>
      <c r="I7" s="48" t="s">
        <v>4</v>
      </c>
    </row>
    <row r="8" spans="1:9" ht="15">
      <c r="A8" s="1">
        <v>1</v>
      </c>
      <c r="B8" s="72" t="s">
        <v>383</v>
      </c>
      <c r="C8" s="72" t="s">
        <v>384</v>
      </c>
      <c r="D8" s="72" t="s">
        <v>30</v>
      </c>
      <c r="E8" s="73">
        <v>20422</v>
      </c>
      <c r="F8" s="72" t="s">
        <v>5</v>
      </c>
      <c r="G8" s="75"/>
      <c r="H8" s="75">
        <v>97.34</v>
      </c>
      <c r="I8" s="64">
        <f>H8*16.5149/100-0.35</f>
        <v>15.725603660000003</v>
      </c>
    </row>
    <row r="9" spans="1:9" ht="15">
      <c r="A9" s="1">
        <v>2</v>
      </c>
      <c r="B9" s="72" t="s">
        <v>165</v>
      </c>
      <c r="C9" s="72" t="s">
        <v>165</v>
      </c>
      <c r="D9" s="84" t="s">
        <v>29</v>
      </c>
      <c r="E9" s="73">
        <v>34229</v>
      </c>
      <c r="F9" s="72" t="s">
        <v>166</v>
      </c>
      <c r="G9" s="6"/>
      <c r="H9" s="75">
        <v>124.29</v>
      </c>
      <c r="I9" s="64">
        <f aca="true" t="shared" si="0" ref="I9:I30">H9*16.5149/100-0.35</f>
        <v>20.17636921</v>
      </c>
    </row>
    <row r="10" spans="1:9" ht="15">
      <c r="A10" s="1">
        <v>3</v>
      </c>
      <c r="B10" s="72" t="s">
        <v>167</v>
      </c>
      <c r="C10" s="72" t="s">
        <v>168</v>
      </c>
      <c r="D10" s="84" t="s">
        <v>29</v>
      </c>
      <c r="E10" s="73">
        <v>24530</v>
      </c>
      <c r="F10" s="72" t="s">
        <v>169</v>
      </c>
      <c r="G10" s="6"/>
      <c r="H10" s="75">
        <v>180</v>
      </c>
      <c r="I10" s="64">
        <f t="shared" si="0"/>
        <v>29.376820000000002</v>
      </c>
    </row>
    <row r="11" spans="1:9" ht="15">
      <c r="A11" s="1">
        <v>4</v>
      </c>
      <c r="B11" s="72" t="s">
        <v>152</v>
      </c>
      <c r="C11" s="72" t="s">
        <v>19</v>
      </c>
      <c r="D11" s="84" t="s">
        <v>112</v>
      </c>
      <c r="E11" s="73" t="s">
        <v>385</v>
      </c>
      <c r="F11" s="72" t="s">
        <v>20</v>
      </c>
      <c r="G11" s="75"/>
      <c r="H11" s="75">
        <v>180</v>
      </c>
      <c r="I11" s="64">
        <f t="shared" si="0"/>
        <v>29.376820000000002</v>
      </c>
    </row>
    <row r="12" spans="1:9" ht="15">
      <c r="A12" s="42">
        <v>5</v>
      </c>
      <c r="B12" s="72" t="s">
        <v>18</v>
      </c>
      <c r="C12" s="72" t="s">
        <v>19</v>
      </c>
      <c r="D12" s="84" t="s">
        <v>112</v>
      </c>
      <c r="E12" s="73" t="s">
        <v>385</v>
      </c>
      <c r="F12" s="72" t="s">
        <v>20</v>
      </c>
      <c r="G12" s="75"/>
      <c r="H12" s="75">
        <v>180</v>
      </c>
      <c r="I12" s="64">
        <f t="shared" si="0"/>
        <v>29.376820000000002</v>
      </c>
    </row>
    <row r="13" spans="1:9" ht="15">
      <c r="A13" s="42">
        <v>6</v>
      </c>
      <c r="B13" s="72" t="s">
        <v>180</v>
      </c>
      <c r="C13" s="72" t="s">
        <v>181</v>
      </c>
      <c r="D13" s="84" t="s">
        <v>103</v>
      </c>
      <c r="E13" s="73">
        <v>27210</v>
      </c>
      <c r="F13" s="72" t="s">
        <v>182</v>
      </c>
      <c r="G13" s="75"/>
      <c r="H13" s="75">
        <v>114.62</v>
      </c>
      <c r="I13" s="64">
        <f t="shared" si="0"/>
        <v>18.579378379999998</v>
      </c>
    </row>
    <row r="14" spans="1:9" ht="15.75" thickBot="1">
      <c r="A14" s="1">
        <v>7</v>
      </c>
      <c r="B14" s="72" t="s">
        <v>6</v>
      </c>
      <c r="C14" s="72" t="s">
        <v>6</v>
      </c>
      <c r="D14" s="72" t="s">
        <v>29</v>
      </c>
      <c r="E14" s="73">
        <v>34065</v>
      </c>
      <c r="F14" s="72" t="s">
        <v>116</v>
      </c>
      <c r="G14" s="6"/>
      <c r="H14" s="75">
        <v>180</v>
      </c>
      <c r="I14" s="64">
        <f t="shared" si="0"/>
        <v>29.376820000000002</v>
      </c>
    </row>
    <row r="15" spans="1:9" ht="63.75">
      <c r="A15" s="1">
        <v>8</v>
      </c>
      <c r="B15" s="72" t="s">
        <v>8</v>
      </c>
      <c r="C15" s="93" t="s">
        <v>370</v>
      </c>
      <c r="D15" s="72" t="s">
        <v>29</v>
      </c>
      <c r="E15" s="73">
        <v>34564</v>
      </c>
      <c r="F15" s="72" t="s">
        <v>172</v>
      </c>
      <c r="G15" s="75"/>
      <c r="H15" s="75">
        <v>180</v>
      </c>
      <c r="I15" s="64">
        <f t="shared" si="0"/>
        <v>29.376820000000002</v>
      </c>
    </row>
    <row r="16" spans="1:9" ht="15">
      <c r="A16" s="1">
        <v>9</v>
      </c>
      <c r="B16" s="72" t="s">
        <v>173</v>
      </c>
      <c r="C16" s="72" t="s">
        <v>62</v>
      </c>
      <c r="D16" s="72" t="s">
        <v>29</v>
      </c>
      <c r="E16" s="73">
        <v>28355</v>
      </c>
      <c r="F16" s="72" t="s">
        <v>63</v>
      </c>
      <c r="G16" s="6"/>
      <c r="H16" s="75">
        <v>124.76</v>
      </c>
      <c r="I16" s="64">
        <f t="shared" si="0"/>
        <v>20.25398924</v>
      </c>
    </row>
    <row r="17" spans="1:9" ht="15">
      <c r="A17" s="1">
        <v>10</v>
      </c>
      <c r="B17" s="72" t="s">
        <v>386</v>
      </c>
      <c r="C17" s="83" t="s">
        <v>387</v>
      </c>
      <c r="D17" s="83" t="s">
        <v>30</v>
      </c>
      <c r="E17" s="73">
        <v>25031</v>
      </c>
      <c r="F17" s="72" t="s">
        <v>388</v>
      </c>
      <c r="G17" s="75">
        <v>184.95</v>
      </c>
      <c r="H17" s="75">
        <v>180</v>
      </c>
      <c r="I17" s="64">
        <f t="shared" si="0"/>
        <v>29.376820000000002</v>
      </c>
    </row>
    <row r="18" spans="1:9" ht="15">
      <c r="A18" s="42">
        <v>11</v>
      </c>
      <c r="B18" s="72" t="s">
        <v>389</v>
      </c>
      <c r="C18" s="83" t="s">
        <v>389</v>
      </c>
      <c r="D18" s="83" t="s">
        <v>29</v>
      </c>
      <c r="E18" s="73">
        <v>34931</v>
      </c>
      <c r="F18" s="72" t="s">
        <v>390</v>
      </c>
      <c r="G18" s="75"/>
      <c r="H18" s="75">
        <v>180</v>
      </c>
      <c r="I18" s="64">
        <f t="shared" si="0"/>
        <v>29.376820000000002</v>
      </c>
    </row>
    <row r="19" spans="1:9" ht="75">
      <c r="A19" s="1">
        <v>12</v>
      </c>
      <c r="B19" s="72" t="s">
        <v>113</v>
      </c>
      <c r="C19" s="94" t="s">
        <v>370</v>
      </c>
      <c r="D19" s="83" t="s">
        <v>103</v>
      </c>
      <c r="E19" s="73">
        <v>34415</v>
      </c>
      <c r="F19" s="72" t="s">
        <v>160</v>
      </c>
      <c r="G19" s="75"/>
      <c r="H19" s="75">
        <v>125.23</v>
      </c>
      <c r="I19" s="64">
        <f t="shared" si="0"/>
        <v>20.33160927</v>
      </c>
    </row>
    <row r="20" spans="1:9" ht="15">
      <c r="A20" s="1">
        <v>13</v>
      </c>
      <c r="B20" s="72" t="s">
        <v>174</v>
      </c>
      <c r="C20" s="83" t="s">
        <v>174</v>
      </c>
      <c r="D20" s="83" t="s">
        <v>29</v>
      </c>
      <c r="E20" s="73">
        <v>34583</v>
      </c>
      <c r="F20" s="72" t="s">
        <v>115</v>
      </c>
      <c r="G20" s="75"/>
      <c r="H20" s="75">
        <v>180</v>
      </c>
      <c r="I20" s="64">
        <f t="shared" si="0"/>
        <v>29.376820000000002</v>
      </c>
    </row>
    <row r="21" spans="1:9" ht="15">
      <c r="A21" s="1">
        <v>14</v>
      </c>
      <c r="B21" s="72" t="s">
        <v>42</v>
      </c>
      <c r="C21" s="83" t="s">
        <v>42</v>
      </c>
      <c r="D21" s="83" t="s">
        <v>28</v>
      </c>
      <c r="E21" s="73">
        <v>34252</v>
      </c>
      <c r="F21" s="72" t="s">
        <v>114</v>
      </c>
      <c r="G21" s="6"/>
      <c r="H21" s="75">
        <v>131.5</v>
      </c>
      <c r="I21" s="64">
        <f>H21*16.5149/100-0.42</f>
        <v>21.2970935</v>
      </c>
    </row>
    <row r="22" spans="1:9" ht="15">
      <c r="A22" s="1">
        <v>15</v>
      </c>
      <c r="B22" s="83" t="s">
        <v>177</v>
      </c>
      <c r="C22" s="72" t="s">
        <v>177</v>
      </c>
      <c r="D22" s="92" t="s">
        <v>29</v>
      </c>
      <c r="E22" s="73" t="s">
        <v>363</v>
      </c>
      <c r="F22" s="72" t="s">
        <v>364</v>
      </c>
      <c r="G22" s="75"/>
      <c r="H22" s="75">
        <v>130.49</v>
      </c>
      <c r="I22" s="64">
        <f t="shared" si="0"/>
        <v>21.20029301</v>
      </c>
    </row>
    <row r="23" spans="1:9" ht="15">
      <c r="A23" s="42">
        <v>16</v>
      </c>
      <c r="B23" s="72" t="s">
        <v>39</v>
      </c>
      <c r="C23" s="72" t="s">
        <v>39</v>
      </c>
      <c r="D23" s="72" t="s">
        <v>29</v>
      </c>
      <c r="E23" s="73">
        <v>34404</v>
      </c>
      <c r="F23" s="72" t="s">
        <v>159</v>
      </c>
      <c r="G23" s="75"/>
      <c r="H23" s="75">
        <v>165.17</v>
      </c>
      <c r="I23" s="64">
        <f t="shared" si="0"/>
        <v>26.92766033</v>
      </c>
    </row>
    <row r="24" spans="1:9" ht="15">
      <c r="A24" s="42">
        <v>17</v>
      </c>
      <c r="B24" s="83" t="s">
        <v>365</v>
      </c>
      <c r="C24" s="72" t="s">
        <v>366</v>
      </c>
      <c r="D24" s="92" t="s">
        <v>103</v>
      </c>
      <c r="E24" s="73">
        <v>25740</v>
      </c>
      <c r="F24" s="72" t="s">
        <v>367</v>
      </c>
      <c r="G24" s="75"/>
      <c r="H24" s="75">
        <v>93.76</v>
      </c>
      <c r="I24" s="64">
        <f t="shared" si="0"/>
        <v>15.13437024</v>
      </c>
    </row>
    <row r="25" spans="1:9" ht="15">
      <c r="A25" s="42">
        <v>18</v>
      </c>
      <c r="B25" s="83" t="s">
        <v>368</v>
      </c>
      <c r="C25" s="72" t="s">
        <v>369</v>
      </c>
      <c r="D25" s="92" t="s">
        <v>30</v>
      </c>
      <c r="E25" s="73">
        <v>21407</v>
      </c>
      <c r="F25" s="72" t="s">
        <v>371</v>
      </c>
      <c r="G25" s="75"/>
      <c r="H25" s="75">
        <v>180</v>
      </c>
      <c r="I25" s="64">
        <f t="shared" si="0"/>
        <v>29.376820000000002</v>
      </c>
    </row>
    <row r="26" spans="1:9" ht="15">
      <c r="A26" s="42">
        <v>19</v>
      </c>
      <c r="B26" s="83" t="s">
        <v>27</v>
      </c>
      <c r="C26" s="72" t="s">
        <v>27</v>
      </c>
      <c r="D26" s="92" t="s">
        <v>103</v>
      </c>
      <c r="E26" s="73">
        <v>34739</v>
      </c>
      <c r="F26" s="72" t="s">
        <v>372</v>
      </c>
      <c r="G26" s="75"/>
      <c r="H26" s="75">
        <v>180</v>
      </c>
      <c r="I26" s="64">
        <f t="shared" si="0"/>
        <v>29.376820000000002</v>
      </c>
    </row>
    <row r="27" spans="1:9" ht="15">
      <c r="A27" s="42">
        <v>20</v>
      </c>
      <c r="B27" s="83" t="s">
        <v>373</v>
      </c>
      <c r="C27" s="72" t="s">
        <v>374</v>
      </c>
      <c r="D27" s="92" t="s">
        <v>30</v>
      </c>
      <c r="E27" s="73">
        <v>24918</v>
      </c>
      <c r="F27" s="72" t="s">
        <v>375</v>
      </c>
      <c r="G27" s="75"/>
      <c r="H27" s="75">
        <v>73.59</v>
      </c>
      <c r="I27" s="64">
        <f t="shared" si="0"/>
        <v>11.803314910000001</v>
      </c>
    </row>
    <row r="28" spans="1:9" ht="15">
      <c r="A28" s="42">
        <v>21</v>
      </c>
      <c r="B28" s="83" t="s">
        <v>376</v>
      </c>
      <c r="C28" s="72" t="s">
        <v>376</v>
      </c>
      <c r="D28" s="92" t="s">
        <v>103</v>
      </c>
      <c r="E28" s="73" t="s">
        <v>377</v>
      </c>
      <c r="F28" s="72" t="s">
        <v>378</v>
      </c>
      <c r="G28" s="75"/>
      <c r="H28" s="75">
        <v>180</v>
      </c>
      <c r="I28" s="64">
        <f t="shared" si="0"/>
        <v>29.376820000000002</v>
      </c>
    </row>
    <row r="29" spans="1:9" ht="15">
      <c r="A29" s="42">
        <v>22</v>
      </c>
      <c r="B29" s="83" t="s">
        <v>380</v>
      </c>
      <c r="C29" s="72" t="s">
        <v>381</v>
      </c>
      <c r="D29" s="92" t="s">
        <v>30</v>
      </c>
      <c r="E29" s="73">
        <v>24635</v>
      </c>
      <c r="F29" s="72" t="s">
        <v>382</v>
      </c>
      <c r="G29" s="75"/>
      <c r="H29" s="75">
        <v>73.59</v>
      </c>
      <c r="I29" s="64">
        <f t="shared" si="0"/>
        <v>11.803314910000001</v>
      </c>
    </row>
    <row r="30" spans="1:9" ht="15">
      <c r="A30" s="1">
        <v>23</v>
      </c>
      <c r="B30" s="72" t="s">
        <v>40</v>
      </c>
      <c r="C30" s="72" t="s">
        <v>40</v>
      </c>
      <c r="D30" s="72" t="s">
        <v>28</v>
      </c>
      <c r="E30" s="73">
        <v>34015</v>
      </c>
      <c r="F30" s="72" t="s">
        <v>379</v>
      </c>
      <c r="G30" s="75"/>
      <c r="H30" s="75">
        <v>180</v>
      </c>
      <c r="I30" s="64">
        <f t="shared" si="0"/>
        <v>29.376820000000002</v>
      </c>
    </row>
    <row r="31" spans="7:8" ht="15" hidden="1">
      <c r="G31">
        <f>SUM(G8:G30)</f>
        <v>184.95</v>
      </c>
      <c r="H31" s="7">
        <f>SUM(H8:H30)</f>
        <v>3414.34</v>
      </c>
    </row>
    <row r="32" spans="1:9" ht="15">
      <c r="A32" s="2"/>
      <c r="B32" s="2"/>
      <c r="C32" s="2"/>
      <c r="D32" s="2"/>
      <c r="E32" s="2"/>
      <c r="F32" s="2"/>
      <c r="G32" s="2"/>
      <c r="H32" s="53">
        <f>SUM(H31)</f>
        <v>3414.34</v>
      </c>
      <c r="I32" s="7">
        <f>SUM(I8:I31)</f>
        <v>555.75483666</v>
      </c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 t="s">
        <v>407</v>
      </c>
      <c r="C35" s="2"/>
      <c r="D35" s="2" t="s">
        <v>408</v>
      </c>
      <c r="E35" s="3"/>
      <c r="F35" s="2"/>
      <c r="G35" s="2"/>
    </row>
    <row r="36" spans="1:7" ht="30">
      <c r="A36" s="2"/>
      <c r="B36" s="99" t="s">
        <v>415</v>
      </c>
      <c r="C36" s="99"/>
      <c r="D36" s="99" t="s">
        <v>418</v>
      </c>
      <c r="E36" s="99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</sheetData>
  <sheetProtection/>
  <mergeCells count="4">
    <mergeCell ref="A1:H1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22.7109375" style="0" customWidth="1"/>
    <col min="3" max="3" width="25.7109375" style="0" customWidth="1"/>
    <col min="4" max="4" width="15.7109375" style="0" customWidth="1"/>
    <col min="5" max="5" width="16.7109375" style="0" customWidth="1"/>
    <col min="6" max="6" width="19.7109375" style="0" customWidth="1"/>
    <col min="7" max="7" width="10.7109375" style="0" customWidth="1"/>
    <col min="8" max="8" width="12.00390625" style="0" customWidth="1"/>
  </cols>
  <sheetData>
    <row r="1" spans="1:8" ht="45" customHeight="1">
      <c r="A1" s="105" t="s">
        <v>405</v>
      </c>
      <c r="B1" s="105"/>
      <c r="C1" s="105"/>
      <c r="D1" s="105"/>
      <c r="E1" s="105"/>
      <c r="F1" s="105"/>
      <c r="G1" s="105"/>
      <c r="H1" s="105"/>
    </row>
    <row r="2" spans="1:8" ht="15">
      <c r="A2" s="10"/>
      <c r="B2" s="10"/>
      <c r="C2" s="10"/>
      <c r="D2" s="17" t="s">
        <v>414</v>
      </c>
      <c r="E2" s="10"/>
      <c r="F2" s="10"/>
      <c r="G2" s="10"/>
      <c r="H2" s="10"/>
    </row>
    <row r="3" spans="1:8" ht="15" customHeight="1">
      <c r="A3" s="105" t="s">
        <v>421</v>
      </c>
      <c r="B3" s="105"/>
      <c r="C3" s="105"/>
      <c r="D3" s="105"/>
      <c r="E3" s="105"/>
      <c r="F3" s="105"/>
      <c r="G3" s="105"/>
      <c r="H3" s="105"/>
    </row>
    <row r="4" spans="1:8" ht="17.25">
      <c r="A4" s="106" t="s">
        <v>164</v>
      </c>
      <c r="B4" s="106"/>
      <c r="C4" s="106"/>
      <c r="D4" s="106"/>
      <c r="E4" s="106"/>
      <c r="F4" s="106"/>
      <c r="G4" s="106"/>
      <c r="H4" s="106"/>
    </row>
    <row r="5" spans="1:8" ht="15">
      <c r="A5" s="106" t="s">
        <v>95</v>
      </c>
      <c r="B5" s="106"/>
      <c r="C5" s="106"/>
      <c r="D5" s="106"/>
      <c r="E5" s="106"/>
      <c r="F5" s="106"/>
      <c r="G5" s="106"/>
      <c r="H5" s="106"/>
    </row>
    <row r="7" spans="1:8" s="50" customFormat="1" ht="28.5" customHeight="1">
      <c r="A7" s="48" t="s">
        <v>1</v>
      </c>
      <c r="B7" s="48" t="s">
        <v>0</v>
      </c>
      <c r="C7" s="48" t="s">
        <v>2</v>
      </c>
      <c r="D7" s="48" t="s">
        <v>91</v>
      </c>
      <c r="E7" s="48" t="s">
        <v>92</v>
      </c>
      <c r="F7" s="48" t="s">
        <v>3</v>
      </c>
      <c r="G7" s="48" t="s">
        <v>97</v>
      </c>
      <c r="H7" s="48" t="s">
        <v>4</v>
      </c>
    </row>
    <row r="8" spans="1:8" ht="15">
      <c r="A8" s="42">
        <v>1</v>
      </c>
      <c r="B8" s="72" t="s">
        <v>21</v>
      </c>
      <c r="C8" s="72" t="s">
        <v>21</v>
      </c>
      <c r="D8" s="72" t="s">
        <v>103</v>
      </c>
      <c r="E8" s="73">
        <v>34446</v>
      </c>
      <c r="F8" s="72" t="s">
        <v>397</v>
      </c>
      <c r="G8" s="75">
        <v>138</v>
      </c>
      <c r="H8" s="6">
        <f>G8*16.5149/100-0.35</f>
        <v>22.440562</v>
      </c>
    </row>
    <row r="9" spans="1:8" ht="15">
      <c r="A9" s="42">
        <v>2</v>
      </c>
      <c r="B9" s="72" t="s">
        <v>398</v>
      </c>
      <c r="C9" s="72" t="s">
        <v>46</v>
      </c>
      <c r="D9" s="72" t="s">
        <v>47</v>
      </c>
      <c r="E9" s="73">
        <v>24039</v>
      </c>
      <c r="F9" s="72" t="s">
        <v>48</v>
      </c>
      <c r="G9" s="75">
        <v>135.56</v>
      </c>
      <c r="H9" s="6">
        <f aca="true" t="shared" si="0" ref="H9:H17">G9*16.5149/100-0.35</f>
        <v>22.03759844</v>
      </c>
    </row>
    <row r="10" spans="1:8" ht="15">
      <c r="A10" s="42">
        <v>3</v>
      </c>
      <c r="B10" s="72" t="s">
        <v>391</v>
      </c>
      <c r="C10" s="72" t="s">
        <v>391</v>
      </c>
      <c r="D10" s="72" t="s">
        <v>358</v>
      </c>
      <c r="E10" s="73" t="s">
        <v>392</v>
      </c>
      <c r="F10" s="72" t="s">
        <v>393</v>
      </c>
      <c r="G10" s="75">
        <v>128.7</v>
      </c>
      <c r="H10" s="6">
        <f t="shared" si="0"/>
        <v>20.9046763</v>
      </c>
    </row>
    <row r="11" spans="1:8" ht="15">
      <c r="A11" s="42">
        <v>4</v>
      </c>
      <c r="B11" s="72" t="s">
        <v>26</v>
      </c>
      <c r="C11" s="72" t="s">
        <v>26</v>
      </c>
      <c r="D11" s="72" t="s">
        <v>103</v>
      </c>
      <c r="E11" s="73">
        <v>34690</v>
      </c>
      <c r="F11" s="72" t="s">
        <v>394</v>
      </c>
      <c r="G11" s="75">
        <v>160</v>
      </c>
      <c r="H11" s="6">
        <f t="shared" si="0"/>
        <v>26.073839999999997</v>
      </c>
    </row>
    <row r="12" spans="1:8" ht="48.75">
      <c r="A12" s="42">
        <v>5</v>
      </c>
      <c r="B12" s="72" t="s">
        <v>22</v>
      </c>
      <c r="C12" s="95" t="s">
        <v>399</v>
      </c>
      <c r="D12" s="72" t="s">
        <v>106</v>
      </c>
      <c r="E12" s="73">
        <v>34482</v>
      </c>
      <c r="F12" s="72" t="s">
        <v>178</v>
      </c>
      <c r="G12" s="75">
        <v>160</v>
      </c>
      <c r="H12" s="6">
        <f t="shared" si="0"/>
        <v>26.073839999999997</v>
      </c>
    </row>
    <row r="13" spans="1:8" ht="15">
      <c r="A13" s="42">
        <v>6</v>
      </c>
      <c r="B13" s="72" t="s">
        <v>153</v>
      </c>
      <c r="C13" s="72" t="s">
        <v>154</v>
      </c>
      <c r="D13" s="72" t="s">
        <v>30</v>
      </c>
      <c r="E13" s="73">
        <v>26528</v>
      </c>
      <c r="F13" s="72" t="s">
        <v>155</v>
      </c>
      <c r="G13" s="75">
        <v>160</v>
      </c>
      <c r="H13" s="6">
        <f t="shared" si="0"/>
        <v>26.073839999999997</v>
      </c>
    </row>
    <row r="14" spans="1:8" ht="15">
      <c r="A14" s="42">
        <v>7</v>
      </c>
      <c r="B14" s="72" t="s">
        <v>179</v>
      </c>
      <c r="C14" s="72" t="s">
        <v>137</v>
      </c>
      <c r="D14" s="72" t="s">
        <v>30</v>
      </c>
      <c r="E14" s="73">
        <v>24446</v>
      </c>
      <c r="F14" s="72" t="s">
        <v>52</v>
      </c>
      <c r="G14" s="75">
        <v>160</v>
      </c>
      <c r="H14" s="6">
        <f t="shared" si="0"/>
        <v>26.073839999999997</v>
      </c>
    </row>
    <row r="15" spans="1:8" ht="15">
      <c r="A15" s="42">
        <v>8</v>
      </c>
      <c r="B15" s="72" t="s">
        <v>23</v>
      </c>
      <c r="C15" s="72" t="s">
        <v>23</v>
      </c>
      <c r="D15" s="72" t="s">
        <v>103</v>
      </c>
      <c r="E15" s="73">
        <v>34654</v>
      </c>
      <c r="F15" s="72" t="s">
        <v>395</v>
      </c>
      <c r="G15" s="75">
        <v>160</v>
      </c>
      <c r="H15" s="6">
        <f t="shared" si="0"/>
        <v>26.073839999999997</v>
      </c>
    </row>
    <row r="16" spans="1:8" ht="15">
      <c r="A16" s="42">
        <v>9</v>
      </c>
      <c r="B16" s="72" t="s">
        <v>15</v>
      </c>
      <c r="C16" s="72" t="s">
        <v>15</v>
      </c>
      <c r="D16" s="72" t="s">
        <v>29</v>
      </c>
      <c r="E16" s="73">
        <v>34878</v>
      </c>
      <c r="F16" s="72" t="s">
        <v>396</v>
      </c>
      <c r="G16" s="75">
        <v>160</v>
      </c>
      <c r="H16" s="6">
        <f t="shared" si="0"/>
        <v>26.073839999999997</v>
      </c>
    </row>
    <row r="17" spans="1:8" ht="15">
      <c r="A17" s="42">
        <v>10</v>
      </c>
      <c r="B17" s="83" t="s">
        <v>33</v>
      </c>
      <c r="C17" s="83" t="s">
        <v>33</v>
      </c>
      <c r="D17" s="72" t="s">
        <v>29</v>
      </c>
      <c r="E17" s="73">
        <v>34585</v>
      </c>
      <c r="F17" s="72" t="s">
        <v>183</v>
      </c>
      <c r="G17" s="75">
        <v>120.24</v>
      </c>
      <c r="H17" s="6">
        <f t="shared" si="0"/>
        <v>19.50751576</v>
      </c>
    </row>
    <row r="18" spans="1:8" ht="15">
      <c r="A18" s="2"/>
      <c r="B18" s="2"/>
      <c r="C18" s="2"/>
      <c r="D18" s="2"/>
      <c r="E18" s="3"/>
      <c r="F18" s="2"/>
      <c r="G18" s="59">
        <f>SUM(G8:G17)</f>
        <v>1482.5</v>
      </c>
      <c r="H18" s="7">
        <f>SUM(H8:H17)</f>
        <v>241.33339249999992</v>
      </c>
    </row>
    <row r="19" spans="1:7" ht="15">
      <c r="A19" s="2"/>
      <c r="B19" s="2"/>
      <c r="C19" s="2"/>
      <c r="D19" s="2"/>
      <c r="E19" s="3"/>
      <c r="F19" s="2"/>
      <c r="G19" s="2"/>
    </row>
    <row r="20" spans="1:7" ht="15">
      <c r="A20" s="2"/>
      <c r="B20" s="2" t="s">
        <v>407</v>
      </c>
      <c r="C20" s="2"/>
      <c r="D20" s="2" t="s">
        <v>408</v>
      </c>
      <c r="E20" s="3"/>
      <c r="F20" s="2"/>
      <c r="G20" s="2"/>
    </row>
    <row r="21" spans="1:7" ht="30">
      <c r="A21" s="2"/>
      <c r="B21" s="99" t="s">
        <v>415</v>
      </c>
      <c r="C21" s="99"/>
      <c r="D21" s="99" t="s">
        <v>416</v>
      </c>
      <c r="E21" s="99"/>
      <c r="F21" s="2"/>
      <c r="G21" s="2"/>
    </row>
    <row r="22" spans="1:7" ht="15">
      <c r="A22" s="2"/>
      <c r="B22" s="18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</sheetData>
  <sheetProtection/>
  <mergeCells count="4">
    <mergeCell ref="A1:H1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7109375" style="0" customWidth="1"/>
    <col min="2" max="2" width="22.7109375" style="0" customWidth="1"/>
    <col min="3" max="3" width="48.7109375" style="0" customWidth="1"/>
    <col min="4" max="4" width="10.7109375" style="0" customWidth="1"/>
    <col min="5" max="5" width="12.421875" style="0" customWidth="1"/>
    <col min="6" max="6" width="11.57421875" style="0" hidden="1" customWidth="1"/>
    <col min="7" max="7" width="0.2890625" style="0" hidden="1" customWidth="1"/>
  </cols>
  <sheetData>
    <row r="1" spans="1:7" ht="45" customHeight="1">
      <c r="A1" s="105" t="s">
        <v>409</v>
      </c>
      <c r="B1" s="105"/>
      <c r="C1" s="105"/>
      <c r="D1" s="105"/>
      <c r="E1" s="105"/>
      <c r="F1" s="105"/>
      <c r="G1" s="105"/>
    </row>
    <row r="2" spans="3:4" ht="15">
      <c r="C2" s="14"/>
      <c r="D2" s="91"/>
    </row>
    <row r="3" spans="1:7" ht="15">
      <c r="A3" s="105" t="s">
        <v>410</v>
      </c>
      <c r="B3" s="105"/>
      <c r="C3" s="105"/>
      <c r="D3" s="105"/>
      <c r="E3" s="105"/>
      <c r="F3" s="105"/>
      <c r="G3" s="105"/>
    </row>
    <row r="4" spans="1:6" ht="15">
      <c r="A4" s="2"/>
      <c r="B4" s="4"/>
      <c r="C4" s="2"/>
      <c r="D4" s="4"/>
      <c r="E4" s="3"/>
      <c r="F4" s="2"/>
    </row>
    <row r="5" spans="1:8" ht="30">
      <c r="A5" s="11" t="s">
        <v>1</v>
      </c>
      <c r="B5" s="11" t="s">
        <v>0</v>
      </c>
      <c r="C5" s="11" t="s">
        <v>191</v>
      </c>
      <c r="D5" s="111" t="s">
        <v>188</v>
      </c>
      <c r="E5" s="112"/>
      <c r="F5" s="111"/>
      <c r="G5" s="112"/>
      <c r="H5" s="16"/>
    </row>
    <row r="6" spans="1:7" ht="30" customHeight="1">
      <c r="A6" s="46">
        <v>1</v>
      </c>
      <c r="B6" s="44" t="s">
        <v>207</v>
      </c>
      <c r="C6" s="44" t="s">
        <v>208</v>
      </c>
      <c r="D6" s="113" t="s">
        <v>404</v>
      </c>
      <c r="E6" s="114"/>
      <c r="F6" s="44"/>
      <c r="G6" s="45"/>
    </row>
    <row r="7" spans="1:7" ht="30" customHeight="1">
      <c r="A7" s="1">
        <v>2</v>
      </c>
      <c r="B7" s="1" t="s">
        <v>332</v>
      </c>
      <c r="C7" s="69" t="s">
        <v>190</v>
      </c>
      <c r="D7" s="109" t="s">
        <v>189</v>
      </c>
      <c r="E7" s="110"/>
      <c r="F7" s="1"/>
      <c r="G7" s="41"/>
    </row>
    <row r="8" spans="1:6" ht="30" customHeight="1">
      <c r="A8" s="42">
        <v>3</v>
      </c>
      <c r="B8" s="42" t="s">
        <v>333</v>
      </c>
      <c r="C8" s="67" t="s">
        <v>190</v>
      </c>
      <c r="D8" s="109" t="s">
        <v>189</v>
      </c>
      <c r="E8" s="110"/>
      <c r="F8" s="51"/>
    </row>
    <row r="9" spans="1:7" ht="30" customHeight="1">
      <c r="A9" s="2"/>
      <c r="B9" s="2"/>
      <c r="C9" s="2"/>
      <c r="D9" s="68"/>
      <c r="E9" s="2"/>
      <c r="F9" s="2"/>
      <c r="G9" s="51"/>
    </row>
    <row r="10" ht="15">
      <c r="F10" s="14"/>
    </row>
    <row r="12" spans="2:5" ht="15">
      <c r="B12" s="2" t="s">
        <v>407</v>
      </c>
      <c r="C12" s="2"/>
      <c r="D12" s="2" t="s">
        <v>408</v>
      </c>
      <c r="E12" s="3"/>
    </row>
    <row r="13" spans="2:5" ht="30">
      <c r="B13" s="99" t="s">
        <v>412</v>
      </c>
      <c r="C13" s="99"/>
      <c r="E13" s="99" t="s">
        <v>411</v>
      </c>
    </row>
  </sheetData>
  <sheetProtection/>
  <mergeCells count="7">
    <mergeCell ref="D8:E8"/>
    <mergeCell ref="A1:G1"/>
    <mergeCell ref="F5:G5"/>
    <mergeCell ref="A3:G3"/>
    <mergeCell ref="D5:E5"/>
    <mergeCell ref="D6:E6"/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6.00390625" style="0" customWidth="1"/>
    <col min="2" max="2" width="10.57421875" style="39" bestFit="1" customWidth="1"/>
    <col min="3" max="3" width="12.8515625" style="39" customWidth="1"/>
    <col min="4" max="4" width="13.8515625" style="39" customWidth="1"/>
  </cols>
  <sheetData>
    <row r="1" spans="1:6" ht="15">
      <c r="A1" t="s">
        <v>79</v>
      </c>
      <c r="F1">
        <v>154.13</v>
      </c>
    </row>
    <row r="2" spans="1:6" ht="15">
      <c r="A2" t="s">
        <v>80</v>
      </c>
      <c r="F2">
        <v>50.37</v>
      </c>
    </row>
    <row r="3" spans="1:6" ht="15">
      <c r="A3" t="s">
        <v>81</v>
      </c>
      <c r="F3">
        <v>28.68</v>
      </c>
    </row>
    <row r="4" spans="1:6" ht="15">
      <c r="A4" t="s">
        <v>82</v>
      </c>
      <c r="F4">
        <v>146.19</v>
      </c>
    </row>
    <row r="5" spans="1:6" ht="15">
      <c r="A5" t="s">
        <v>83</v>
      </c>
      <c r="F5">
        <v>176.62</v>
      </c>
    </row>
    <row r="6" spans="1:6" ht="15">
      <c r="A6" t="s">
        <v>84</v>
      </c>
      <c r="F6">
        <v>102.46</v>
      </c>
    </row>
    <row r="7" spans="1:6" ht="15">
      <c r="A7" t="s">
        <v>85</v>
      </c>
      <c r="F7">
        <v>184.3</v>
      </c>
    </row>
    <row r="8" spans="1:6" ht="15">
      <c r="A8" t="s">
        <v>86</v>
      </c>
      <c r="F8">
        <v>276.18</v>
      </c>
    </row>
    <row r="9" spans="1:6" ht="15">
      <c r="A9" t="s">
        <v>87</v>
      </c>
      <c r="F9">
        <v>133.9</v>
      </c>
    </row>
    <row r="10" spans="1:6" ht="15">
      <c r="A10" t="s">
        <v>88</v>
      </c>
      <c r="F10">
        <v>576.97</v>
      </c>
    </row>
    <row r="11" spans="1:6" ht="15">
      <c r="A11" t="s">
        <v>89</v>
      </c>
      <c r="F11">
        <v>555.75</v>
      </c>
    </row>
    <row r="12" spans="1:6" ht="15">
      <c r="A12" t="s">
        <v>90</v>
      </c>
      <c r="F12">
        <v>241.33</v>
      </c>
    </row>
    <row r="13" ht="15">
      <c r="F13">
        <f>SUM(F1:F12)</f>
        <v>2626.88</v>
      </c>
    </row>
    <row r="18" spans="2:5" ht="15">
      <c r="B18" s="39">
        <v>2626.88</v>
      </c>
      <c r="C18" s="39">
        <f>B13</f>
        <v>0</v>
      </c>
      <c r="D18" s="65" t="e">
        <f>B18*E18/C18</f>
        <v>#DIV/0!</v>
      </c>
      <c r="E18">
        <v>100</v>
      </c>
    </row>
    <row r="19" ht="15">
      <c r="B19" s="39">
        <f>B18-C13</f>
        <v>2626.88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3" width="22.7109375" style="0" customWidth="1"/>
    <col min="4" max="4" width="15.57421875" style="0" customWidth="1"/>
    <col min="5" max="5" width="16.7109375" style="16" customWidth="1"/>
    <col min="6" max="6" width="19.7109375" style="0" customWidth="1"/>
    <col min="7" max="7" width="10.7109375" style="0" hidden="1" customWidth="1"/>
    <col min="8" max="8" width="10.7109375" style="25" customWidth="1"/>
    <col min="9" max="9" width="12.28125" style="0" customWidth="1"/>
  </cols>
  <sheetData>
    <row r="1" spans="1:8" ht="45" customHeight="1">
      <c r="A1" s="105" t="s">
        <v>405</v>
      </c>
      <c r="B1" s="105"/>
      <c r="C1" s="105"/>
      <c r="D1" s="105"/>
      <c r="E1" s="105"/>
      <c r="F1" s="105"/>
      <c r="G1" s="105"/>
      <c r="H1" s="105"/>
    </row>
    <row r="2" spans="1:8" ht="15">
      <c r="A2" s="10"/>
      <c r="B2" s="10"/>
      <c r="C2" s="10"/>
      <c r="D2" s="70" t="s">
        <v>413</v>
      </c>
      <c r="E2" s="37"/>
      <c r="F2" s="10"/>
      <c r="G2" s="10"/>
      <c r="H2" s="20"/>
    </row>
    <row r="3" spans="1:8" ht="15" customHeight="1">
      <c r="A3" s="105" t="s">
        <v>423</v>
      </c>
      <c r="B3" s="105"/>
      <c r="C3" s="105"/>
      <c r="D3" s="105"/>
      <c r="E3" s="105"/>
      <c r="F3" s="105"/>
      <c r="G3" s="105"/>
      <c r="H3" s="105"/>
    </row>
    <row r="4" spans="1:8" ht="15">
      <c r="A4" s="106" t="s">
        <v>120</v>
      </c>
      <c r="B4" s="106"/>
      <c r="C4" s="106"/>
      <c r="D4" s="106"/>
      <c r="E4" s="106"/>
      <c r="F4" s="106"/>
      <c r="G4" s="106"/>
      <c r="H4" s="106"/>
    </row>
    <row r="5" spans="1:8" ht="15">
      <c r="A5" s="106" t="s">
        <v>406</v>
      </c>
      <c r="B5" s="106"/>
      <c r="C5" s="106"/>
      <c r="D5" s="106"/>
      <c r="E5" s="106"/>
      <c r="F5" s="106"/>
      <c r="G5" s="106"/>
      <c r="H5" s="106"/>
    </row>
    <row r="7" spans="1:10" ht="28.5" customHeight="1">
      <c r="A7" s="11" t="s">
        <v>1</v>
      </c>
      <c r="B7" s="11" t="s">
        <v>0</v>
      </c>
      <c r="C7" s="11" t="s">
        <v>2</v>
      </c>
      <c r="D7" s="11" t="s">
        <v>91</v>
      </c>
      <c r="E7" s="13" t="s">
        <v>92</v>
      </c>
      <c r="F7" s="11" t="s">
        <v>3</v>
      </c>
      <c r="G7" s="11" t="s">
        <v>4</v>
      </c>
      <c r="H7" s="22" t="s">
        <v>117</v>
      </c>
      <c r="I7" s="11" t="s">
        <v>4</v>
      </c>
      <c r="J7" s="42"/>
    </row>
    <row r="8" spans="1:10" s="16" customFormat="1" ht="12" customHeight="1">
      <c r="A8" s="72">
        <v>1</v>
      </c>
      <c r="B8" s="72" t="s">
        <v>200</v>
      </c>
      <c r="C8" s="72" t="s">
        <v>55</v>
      </c>
      <c r="D8" s="72" t="s">
        <v>45</v>
      </c>
      <c r="E8" s="73">
        <v>25559</v>
      </c>
      <c r="F8" s="72" t="s">
        <v>56</v>
      </c>
      <c r="G8" s="77"/>
      <c r="H8" s="76">
        <v>80</v>
      </c>
      <c r="I8" s="22">
        <f>H8*16.5149/100-0.35</f>
        <v>12.86192</v>
      </c>
      <c r="J8" s="102"/>
    </row>
    <row r="9" spans="1:10" s="16" customFormat="1" ht="12" customHeight="1">
      <c r="A9" s="1">
        <v>2</v>
      </c>
      <c r="B9" s="72" t="s">
        <v>104</v>
      </c>
      <c r="C9" s="72" t="s">
        <v>105</v>
      </c>
      <c r="D9" s="72" t="s">
        <v>106</v>
      </c>
      <c r="E9" s="73">
        <v>22936</v>
      </c>
      <c r="F9" s="72" t="s">
        <v>107</v>
      </c>
      <c r="G9" s="77"/>
      <c r="H9" s="76">
        <v>80</v>
      </c>
      <c r="I9" s="22">
        <f>H9*16.5149/100-0.35</f>
        <v>12.86192</v>
      </c>
      <c r="J9" s="102"/>
    </row>
    <row r="10" spans="1:10" s="16" customFormat="1" ht="12" customHeight="1">
      <c r="A10" s="42">
        <v>3</v>
      </c>
      <c r="B10" s="72" t="s">
        <v>136</v>
      </c>
      <c r="C10" s="72" t="s">
        <v>236</v>
      </c>
      <c r="D10" s="72" t="s">
        <v>103</v>
      </c>
      <c r="E10" s="73" t="s">
        <v>201</v>
      </c>
      <c r="F10" s="72" t="s">
        <v>135</v>
      </c>
      <c r="G10" s="77"/>
      <c r="H10" s="76">
        <v>80</v>
      </c>
      <c r="I10" s="22">
        <f>H10*16.5149/100-0.35</f>
        <v>12.86192</v>
      </c>
      <c r="J10" s="102"/>
    </row>
    <row r="11" spans="1:10" s="16" customFormat="1" ht="12" customHeight="1">
      <c r="A11" s="97">
        <v>4</v>
      </c>
      <c r="B11" s="77" t="s">
        <v>108</v>
      </c>
      <c r="C11" s="77" t="s">
        <v>109</v>
      </c>
      <c r="D11" s="77" t="s">
        <v>103</v>
      </c>
      <c r="E11" s="78">
        <v>28645</v>
      </c>
      <c r="F11" s="77" t="s">
        <v>110</v>
      </c>
      <c r="G11" s="74"/>
      <c r="H11" s="76">
        <v>73.5</v>
      </c>
      <c r="I11" s="22">
        <f>H11*16.5149/100-0.35</f>
        <v>11.7884515</v>
      </c>
      <c r="J11" s="102"/>
    </row>
    <row r="12" spans="1:7" ht="15" hidden="1">
      <c r="A12" s="2"/>
      <c r="B12" s="2"/>
      <c r="C12" s="2"/>
      <c r="D12" s="3"/>
      <c r="E12" s="15"/>
      <c r="F12" s="2"/>
      <c r="G12" s="8" t="e">
        <f>SUM(#REF!)</f>
        <v>#REF!</v>
      </c>
    </row>
    <row r="13" spans="1:9" ht="15">
      <c r="A13" s="2"/>
      <c r="B13" s="2"/>
      <c r="C13" s="2"/>
      <c r="D13" s="3"/>
      <c r="E13" s="15"/>
      <c r="F13" s="2"/>
      <c r="G13" s="8"/>
      <c r="H13" s="47">
        <f>SUM(H8:H12)</f>
        <v>313.5</v>
      </c>
      <c r="I13" s="7">
        <f>SUM(I8:I12)</f>
        <v>50.3742115</v>
      </c>
    </row>
    <row r="14" spans="1:7" ht="15">
      <c r="A14" s="4"/>
      <c r="B14" s="4"/>
      <c r="C14" s="4"/>
      <c r="D14" s="4"/>
      <c r="E14" s="15"/>
      <c r="F14" s="2"/>
      <c r="G14" s="2"/>
    </row>
    <row r="15" spans="1:7" ht="15">
      <c r="A15" s="2"/>
      <c r="B15" s="2"/>
      <c r="C15" s="2"/>
      <c r="D15" s="2"/>
      <c r="E15" s="15"/>
      <c r="F15" s="2"/>
      <c r="G15" s="2"/>
    </row>
    <row r="16" spans="1:7" ht="15">
      <c r="A16" s="2"/>
      <c r="B16" s="2"/>
      <c r="C16" s="2"/>
      <c r="D16" s="2"/>
      <c r="E16" s="15"/>
      <c r="F16" s="2"/>
      <c r="G16" s="2"/>
    </row>
    <row r="17" spans="1:7" ht="15">
      <c r="A17" s="2"/>
      <c r="B17" s="2" t="s">
        <v>407</v>
      </c>
      <c r="C17" s="2"/>
      <c r="D17" s="2" t="s">
        <v>408</v>
      </c>
      <c r="E17" s="3"/>
      <c r="F17" s="2"/>
      <c r="G17" s="2"/>
    </row>
    <row r="18" spans="1:7" ht="30">
      <c r="A18" s="2"/>
      <c r="B18" s="98" t="s">
        <v>415</v>
      </c>
      <c r="C18" s="98"/>
      <c r="D18" s="98" t="s">
        <v>418</v>
      </c>
      <c r="E18" s="98"/>
      <c r="F18" s="2"/>
      <c r="G18" s="2"/>
    </row>
    <row r="19" spans="1:7" ht="15">
      <c r="A19" s="2"/>
      <c r="B19" s="2"/>
      <c r="C19" s="4"/>
      <c r="D19" s="5"/>
      <c r="E19" s="15"/>
      <c r="F19" s="2"/>
      <c r="G19" s="2"/>
    </row>
    <row r="20" spans="1:7" ht="15">
      <c r="A20" s="2"/>
      <c r="B20" s="2"/>
      <c r="C20" s="4"/>
      <c r="D20" s="4"/>
      <c r="E20" s="15"/>
      <c r="F20" s="2"/>
      <c r="G20" s="2"/>
    </row>
    <row r="21" spans="1:7" ht="15">
      <c r="A21" s="2"/>
      <c r="B21" s="2"/>
      <c r="C21" s="4"/>
      <c r="D21" s="4"/>
      <c r="E21" s="15"/>
      <c r="F21" s="2"/>
      <c r="G21" s="2"/>
    </row>
    <row r="22" spans="1:7" ht="15">
      <c r="A22" s="2"/>
      <c r="B22" s="4"/>
      <c r="C22" s="2"/>
      <c r="D22" s="4"/>
      <c r="E22" s="15"/>
      <c r="F22" s="2"/>
      <c r="G22" s="2"/>
    </row>
    <row r="23" spans="1:7" ht="15">
      <c r="A23" s="2"/>
      <c r="B23" s="2"/>
      <c r="C23" s="4"/>
      <c r="D23" s="4"/>
      <c r="E23" s="15"/>
      <c r="F23" s="2"/>
      <c r="G23" s="2"/>
    </row>
    <row r="24" spans="1:7" ht="15">
      <c r="A24" s="2"/>
      <c r="B24" s="4"/>
      <c r="C24" s="2"/>
      <c r="D24" s="4"/>
      <c r="E24" s="15"/>
      <c r="F24" s="2"/>
      <c r="G24" s="2"/>
    </row>
    <row r="25" spans="1:7" ht="15">
      <c r="A25" s="2"/>
      <c r="B25" s="2"/>
      <c r="C25" s="2"/>
      <c r="D25" s="2"/>
      <c r="E25" s="38"/>
      <c r="F25" s="2"/>
      <c r="G25" s="2"/>
    </row>
    <row r="26" spans="1:7" ht="15">
      <c r="A26" s="2"/>
      <c r="B26" s="2"/>
      <c r="C26" s="2"/>
      <c r="D26" s="2"/>
      <c r="E26" s="38"/>
      <c r="F26" s="2"/>
      <c r="G26" s="2"/>
    </row>
    <row r="27" spans="1:7" ht="15">
      <c r="A27" s="2"/>
      <c r="B27" s="2"/>
      <c r="C27" s="2"/>
      <c r="D27" s="2"/>
      <c r="E27" s="38"/>
      <c r="F27" s="2"/>
      <c r="G27" s="2"/>
    </row>
    <row r="28" spans="1:7" ht="15">
      <c r="A28" s="2"/>
      <c r="B28" s="2"/>
      <c r="C28" s="2"/>
      <c r="D28" s="2"/>
      <c r="E28" s="38"/>
      <c r="F28" s="2"/>
      <c r="G28" s="2"/>
    </row>
    <row r="29" spans="1:7" ht="15">
      <c r="A29" s="2"/>
      <c r="B29" s="2"/>
      <c r="C29" s="2"/>
      <c r="D29" s="2"/>
      <c r="E29" s="38"/>
      <c r="F29" s="2"/>
      <c r="G29" s="2"/>
    </row>
    <row r="30" spans="1:7" ht="15">
      <c r="A30" s="2"/>
      <c r="B30" s="2"/>
      <c r="C30" s="2"/>
      <c r="D30" s="2"/>
      <c r="E30" s="38"/>
      <c r="F30" s="2"/>
      <c r="G30" s="2"/>
    </row>
    <row r="31" spans="1:7" ht="15">
      <c r="A31" s="2"/>
      <c r="B31" s="2"/>
      <c r="C31" s="2"/>
      <c r="D31" s="2"/>
      <c r="E31" s="38"/>
      <c r="F31" s="2"/>
      <c r="G31" s="2"/>
    </row>
    <row r="32" spans="1:7" ht="15">
      <c r="A32" s="2"/>
      <c r="B32" s="2"/>
      <c r="C32" s="2"/>
      <c r="D32" s="2"/>
      <c r="E32" s="38"/>
      <c r="F32" s="2"/>
      <c r="G32" s="2"/>
    </row>
  </sheetData>
  <sheetProtection/>
  <mergeCells count="4">
    <mergeCell ref="A5:H5"/>
    <mergeCell ref="A4:H4"/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29" customWidth="1"/>
    <col min="2" max="2" width="20.7109375" style="0" customWidth="1"/>
    <col min="3" max="3" width="25.7109375" style="0" customWidth="1"/>
    <col min="4" max="4" width="15.57421875" style="0" customWidth="1"/>
    <col min="5" max="5" width="16.7109375" style="0" customWidth="1"/>
    <col min="6" max="6" width="19.7109375" style="0" customWidth="1"/>
    <col min="7" max="7" width="10.7109375" style="0" hidden="1" customWidth="1"/>
    <col min="8" max="8" width="10.7109375" style="35" customWidth="1"/>
    <col min="9" max="9" width="12.57421875" style="0" customWidth="1"/>
  </cols>
  <sheetData>
    <row r="1" spans="1:8" ht="45" customHeight="1">
      <c r="A1" s="105" t="s">
        <v>405</v>
      </c>
      <c r="B1" s="105"/>
      <c r="C1" s="105"/>
      <c r="D1" s="105"/>
      <c r="E1" s="105"/>
      <c r="F1" s="105"/>
      <c r="G1" s="105"/>
      <c r="H1" s="105"/>
    </row>
    <row r="2" spans="1:8" ht="15">
      <c r="A2" s="27"/>
      <c r="B2" s="10"/>
      <c r="C2" s="10"/>
      <c r="D2" s="70" t="s">
        <v>413</v>
      </c>
      <c r="E2" s="10"/>
      <c r="F2" s="10"/>
      <c r="G2" s="10"/>
      <c r="H2" s="32"/>
    </row>
    <row r="3" spans="1:8" ht="15" customHeight="1">
      <c r="A3" s="105" t="s">
        <v>423</v>
      </c>
      <c r="B3" s="105"/>
      <c r="C3" s="105"/>
      <c r="D3" s="105"/>
      <c r="E3" s="105"/>
      <c r="F3" s="105"/>
      <c r="G3" s="105"/>
      <c r="H3" s="105"/>
    </row>
    <row r="4" spans="1:8" ht="15">
      <c r="A4" s="106" t="s">
        <v>120</v>
      </c>
      <c r="B4" s="106"/>
      <c r="C4" s="106"/>
      <c r="D4" s="106"/>
      <c r="E4" s="106"/>
      <c r="F4" s="106"/>
      <c r="G4" s="106"/>
      <c r="H4" s="106"/>
    </row>
    <row r="5" spans="1:8" ht="15">
      <c r="A5" s="106" t="s">
        <v>95</v>
      </c>
      <c r="B5" s="106"/>
      <c r="C5" s="106"/>
      <c r="D5" s="106"/>
      <c r="E5" s="106"/>
      <c r="F5" s="106"/>
      <c r="G5" s="106"/>
      <c r="H5" s="106"/>
    </row>
    <row r="7" spans="1:9" ht="28.5" customHeight="1">
      <c r="A7" s="26" t="s">
        <v>1</v>
      </c>
      <c r="B7" s="11" t="s">
        <v>0</v>
      </c>
      <c r="C7" s="11" t="s">
        <v>2</v>
      </c>
      <c r="D7" s="11" t="s">
        <v>91</v>
      </c>
      <c r="E7" s="11" t="s">
        <v>92</v>
      </c>
      <c r="F7" s="11" t="s">
        <v>3</v>
      </c>
      <c r="G7" s="11" t="s">
        <v>4</v>
      </c>
      <c r="H7" s="33" t="s">
        <v>97</v>
      </c>
      <c r="I7" s="11" t="s">
        <v>4</v>
      </c>
    </row>
    <row r="8" spans="1:9" ht="12" customHeight="1">
      <c r="A8" s="23">
        <v>1</v>
      </c>
      <c r="B8" s="72" t="s">
        <v>74</v>
      </c>
      <c r="C8" s="72" t="s">
        <v>16</v>
      </c>
      <c r="D8" s="72" t="s">
        <v>29</v>
      </c>
      <c r="E8" s="73">
        <v>25567</v>
      </c>
      <c r="F8" s="72" t="s">
        <v>17</v>
      </c>
      <c r="G8" s="74"/>
      <c r="H8" s="80">
        <v>60</v>
      </c>
      <c r="I8" s="22">
        <f>H8*16.5149/100-0.35</f>
        <v>9.55894</v>
      </c>
    </row>
    <row r="9" spans="1:9" ht="15">
      <c r="A9" s="34">
        <v>2</v>
      </c>
      <c r="B9" s="72" t="s">
        <v>204</v>
      </c>
      <c r="C9" s="72" t="s">
        <v>24</v>
      </c>
      <c r="D9" s="72" t="s">
        <v>30</v>
      </c>
      <c r="E9" s="73" t="s">
        <v>205</v>
      </c>
      <c r="F9" s="72" t="s">
        <v>25</v>
      </c>
      <c r="G9" s="75"/>
      <c r="H9" s="79">
        <v>60</v>
      </c>
      <c r="I9" s="22">
        <f>H9*16.5149/100-0.35</f>
        <v>9.55894</v>
      </c>
    </row>
    <row r="10" spans="1:9" ht="15">
      <c r="A10" s="34">
        <v>3</v>
      </c>
      <c r="B10" s="72" t="s">
        <v>202</v>
      </c>
      <c r="C10" s="72" t="s">
        <v>148</v>
      </c>
      <c r="D10" s="72" t="s">
        <v>30</v>
      </c>
      <c r="E10" s="73" t="s">
        <v>203</v>
      </c>
      <c r="F10" s="72" t="s">
        <v>149</v>
      </c>
      <c r="G10" s="75"/>
      <c r="H10" s="79">
        <v>60</v>
      </c>
      <c r="I10" s="22">
        <f>H10*16.5149/100-0.35</f>
        <v>9.55894</v>
      </c>
    </row>
    <row r="11" spans="1:7" ht="15" hidden="1">
      <c r="A11" s="28"/>
      <c r="B11" s="2"/>
      <c r="C11" s="2"/>
      <c r="D11" s="2"/>
      <c r="E11" s="3"/>
      <c r="F11" s="2"/>
      <c r="G11" s="2">
        <f>SUM(G9:G10)</f>
        <v>0</v>
      </c>
    </row>
    <row r="12" spans="1:9" ht="15">
      <c r="A12" s="28"/>
      <c r="B12" s="2"/>
      <c r="C12" s="2"/>
      <c r="D12" s="2"/>
      <c r="E12" s="3"/>
      <c r="F12" s="2"/>
      <c r="G12" s="2"/>
      <c r="H12" s="61">
        <f>SUM(H8:H11)</f>
        <v>180</v>
      </c>
      <c r="I12" s="7">
        <f>SUM(I8:I11)</f>
        <v>28.67682</v>
      </c>
    </row>
    <row r="13" spans="1:7" ht="15">
      <c r="A13" s="28"/>
      <c r="B13" s="2"/>
      <c r="C13" s="2"/>
      <c r="D13" s="2"/>
      <c r="E13" s="3"/>
      <c r="F13" s="2"/>
      <c r="G13" s="2"/>
    </row>
    <row r="14" spans="1:7" ht="15">
      <c r="A14" s="28"/>
      <c r="B14" s="2"/>
      <c r="C14" s="2"/>
      <c r="D14" s="2"/>
      <c r="E14" s="3"/>
      <c r="F14" s="2"/>
      <c r="G14" s="2"/>
    </row>
    <row r="15" spans="1:7" ht="15">
      <c r="A15" s="28"/>
      <c r="B15" s="2" t="s">
        <v>407</v>
      </c>
      <c r="C15" s="2"/>
      <c r="D15" s="2" t="s">
        <v>408</v>
      </c>
      <c r="E15" s="3"/>
      <c r="F15" s="2"/>
      <c r="G15" s="2"/>
    </row>
    <row r="16" spans="1:8" ht="30">
      <c r="A16" s="27"/>
      <c r="B16" s="10" t="s">
        <v>415</v>
      </c>
      <c r="C16" s="10"/>
      <c r="D16" s="10" t="s">
        <v>416</v>
      </c>
      <c r="E16" s="10"/>
      <c r="F16" s="10"/>
      <c r="G16" s="10"/>
      <c r="H16" s="32"/>
    </row>
    <row r="17" spans="1:8" ht="15">
      <c r="A17" s="28"/>
      <c r="B17" s="2"/>
      <c r="C17" s="2"/>
      <c r="D17" s="2"/>
      <c r="E17" s="2"/>
      <c r="F17" s="2"/>
      <c r="G17" s="2"/>
      <c r="H17" s="36"/>
    </row>
    <row r="18" spans="1:8" ht="15">
      <c r="A18" s="28"/>
      <c r="B18" s="2"/>
      <c r="C18" s="2"/>
      <c r="D18" s="2"/>
      <c r="E18" s="3"/>
      <c r="F18" s="2"/>
      <c r="G18" s="2"/>
      <c r="H18" s="36"/>
    </row>
    <row r="19" spans="1:8" ht="15">
      <c r="A19" s="28"/>
      <c r="B19" s="2"/>
      <c r="C19" s="2"/>
      <c r="D19" s="2"/>
      <c r="E19" s="3"/>
      <c r="F19" s="2"/>
      <c r="G19" s="2"/>
      <c r="H19" s="36"/>
    </row>
    <row r="20" spans="1:7" ht="15">
      <c r="A20" s="28"/>
      <c r="B20" s="2"/>
      <c r="C20" s="2"/>
      <c r="D20" s="2"/>
      <c r="E20" s="3"/>
      <c r="F20" s="2"/>
      <c r="G20" s="2"/>
    </row>
    <row r="21" spans="1:7" ht="15">
      <c r="A21" s="28"/>
      <c r="B21" s="2"/>
      <c r="C21" s="2"/>
      <c r="D21" s="2"/>
      <c r="E21" s="3"/>
      <c r="F21" s="2"/>
      <c r="G21" s="2"/>
    </row>
    <row r="22" spans="1:7" ht="15">
      <c r="A22" s="28"/>
      <c r="B22" s="2"/>
      <c r="C22" s="2"/>
      <c r="D22" s="2"/>
      <c r="E22" s="3"/>
      <c r="F22" s="2"/>
      <c r="G22" s="2"/>
    </row>
    <row r="23" spans="1:7" ht="15">
      <c r="A23" s="28"/>
      <c r="B23" s="2"/>
      <c r="C23" s="2"/>
      <c r="D23" s="2"/>
      <c r="E23" s="3"/>
      <c r="F23" s="2"/>
      <c r="G23" s="2"/>
    </row>
    <row r="24" spans="1:7" ht="15">
      <c r="A24" s="28"/>
      <c r="B24" s="2"/>
      <c r="C24" s="2"/>
      <c r="D24" s="3"/>
      <c r="E24" s="3"/>
      <c r="F24" s="2"/>
      <c r="G24" s="2"/>
    </row>
    <row r="25" spans="1:7" ht="15">
      <c r="A25" s="28"/>
      <c r="B25" s="2"/>
      <c r="C25" s="2"/>
      <c r="D25" s="2"/>
      <c r="E25" s="3"/>
      <c r="F25" s="2"/>
      <c r="G25" s="2"/>
    </row>
    <row r="26" spans="1:7" ht="15">
      <c r="A26" s="28"/>
      <c r="B26" s="2"/>
      <c r="C26" s="2"/>
      <c r="D26" s="2"/>
      <c r="E26" s="3"/>
      <c r="F26" s="2"/>
      <c r="G26" s="2"/>
    </row>
    <row r="27" spans="1:7" ht="15">
      <c r="A27" s="28"/>
      <c r="B27" s="2"/>
      <c r="C27" s="2"/>
      <c r="D27" s="2"/>
      <c r="E27" s="3"/>
      <c r="F27" s="2"/>
      <c r="G27" s="2"/>
    </row>
    <row r="28" spans="1:7" ht="15">
      <c r="A28" s="28"/>
      <c r="B28" s="2"/>
      <c r="C28" s="4"/>
      <c r="D28" s="4"/>
      <c r="E28" s="3"/>
      <c r="F28" s="2"/>
      <c r="G28" s="2"/>
    </row>
    <row r="29" spans="1:7" ht="15">
      <c r="A29" s="28"/>
      <c r="B29" s="2"/>
      <c r="C29" s="4"/>
      <c r="D29" s="4"/>
      <c r="E29" s="3"/>
      <c r="F29" s="2"/>
      <c r="G29" s="2"/>
    </row>
    <row r="30" spans="1:7" ht="15">
      <c r="A30" s="28"/>
      <c r="B30" s="2"/>
      <c r="C30" s="4"/>
      <c r="D30" s="5"/>
      <c r="E30" s="3"/>
      <c r="F30" s="2"/>
      <c r="G30" s="2"/>
    </row>
    <row r="31" spans="1:7" ht="15">
      <c r="A31" s="28"/>
      <c r="B31" s="2"/>
      <c r="C31" s="4"/>
      <c r="D31" s="4"/>
      <c r="E31" s="3"/>
      <c r="F31" s="2"/>
      <c r="G31" s="2"/>
    </row>
    <row r="32" spans="1:7" ht="15">
      <c r="A32" s="28"/>
      <c r="B32" s="2"/>
      <c r="C32" s="4"/>
      <c r="D32" s="4"/>
      <c r="E32" s="3"/>
      <c r="F32" s="2"/>
      <c r="G32" s="2"/>
    </row>
    <row r="33" spans="1:7" ht="15">
      <c r="A33" s="28"/>
      <c r="B33" s="4"/>
      <c r="C33" s="2"/>
      <c r="D33" s="4"/>
      <c r="E33" s="3"/>
      <c r="F33" s="2"/>
      <c r="G33" s="2"/>
    </row>
    <row r="34" spans="1:7" ht="15">
      <c r="A34" s="28"/>
      <c r="B34" s="2"/>
      <c r="C34" s="4"/>
      <c r="D34" s="4"/>
      <c r="E34" s="3"/>
      <c r="F34" s="2"/>
      <c r="G34" s="2"/>
    </row>
    <row r="35" spans="1:7" ht="15">
      <c r="A35" s="28"/>
      <c r="B35" s="4"/>
      <c r="C35" s="2"/>
      <c r="D35" s="4"/>
      <c r="E35" s="3"/>
      <c r="F35" s="2"/>
      <c r="G35" s="2"/>
    </row>
    <row r="36" spans="1:7" ht="15">
      <c r="A36" s="28"/>
      <c r="B36" s="2"/>
      <c r="C36" s="2"/>
      <c r="D36" s="2"/>
      <c r="E36" s="2"/>
      <c r="F36" s="2"/>
      <c r="G36" s="2"/>
    </row>
    <row r="37" spans="1:7" ht="15">
      <c r="A37" s="28"/>
      <c r="B37" s="2"/>
      <c r="C37" s="2"/>
      <c r="D37" s="2"/>
      <c r="E37" s="2"/>
      <c r="F37" s="2"/>
      <c r="G37" s="2"/>
    </row>
    <row r="38" spans="1:7" ht="15">
      <c r="A38" s="28"/>
      <c r="B38" s="2"/>
      <c r="C38" s="2"/>
      <c r="D38" s="2"/>
      <c r="E38" s="2"/>
      <c r="F38" s="2"/>
      <c r="G38" s="2"/>
    </row>
    <row r="39" spans="1:7" ht="15">
      <c r="A39" s="28"/>
      <c r="B39" s="2"/>
      <c r="C39" s="2"/>
      <c r="D39" s="2"/>
      <c r="E39" s="2"/>
      <c r="F39" s="2"/>
      <c r="G39" s="2"/>
    </row>
    <row r="40" spans="1:7" ht="15">
      <c r="A40" s="28"/>
      <c r="B40" s="2"/>
      <c r="C40" s="2"/>
      <c r="D40" s="2"/>
      <c r="E40" s="2"/>
      <c r="F40" s="2"/>
      <c r="G40" s="2"/>
    </row>
    <row r="41" spans="1:7" ht="15">
      <c r="A41" s="28"/>
      <c r="B41" s="2"/>
      <c r="C41" s="2"/>
      <c r="D41" s="2"/>
      <c r="E41" s="2"/>
      <c r="F41" s="2"/>
      <c r="G41" s="2"/>
    </row>
    <row r="42" spans="1:7" ht="15">
      <c r="A42" s="28"/>
      <c r="B42" s="2"/>
      <c r="C42" s="2"/>
      <c r="D42" s="2"/>
      <c r="E42" s="2"/>
      <c r="F42" s="2"/>
      <c r="G42" s="2"/>
    </row>
    <row r="43" spans="1:7" ht="15">
      <c r="A43" s="28"/>
      <c r="B43" s="2"/>
      <c r="C43" s="2"/>
      <c r="D43" s="2"/>
      <c r="E43" s="2"/>
      <c r="F43" s="2"/>
      <c r="G43" s="2"/>
    </row>
  </sheetData>
  <sheetProtection/>
  <mergeCells count="4">
    <mergeCell ref="A5:H5"/>
    <mergeCell ref="A4:H4"/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25.7109375" style="0" customWidth="1"/>
    <col min="4" max="4" width="16.57421875" style="0" customWidth="1"/>
    <col min="5" max="5" width="16.7109375" style="0" customWidth="1"/>
    <col min="6" max="6" width="19.7109375" style="0" customWidth="1"/>
    <col min="7" max="7" width="10.7109375" style="0" hidden="1" customWidth="1"/>
    <col min="8" max="8" width="10.7109375" style="25" customWidth="1"/>
    <col min="9" max="9" width="12.57421875" style="0" customWidth="1"/>
  </cols>
  <sheetData>
    <row r="1" spans="1:8" ht="45" customHeight="1">
      <c r="A1" s="105" t="s">
        <v>405</v>
      </c>
      <c r="B1" s="105"/>
      <c r="C1" s="105"/>
      <c r="D1" s="105"/>
      <c r="E1" s="105"/>
      <c r="F1" s="105"/>
      <c r="G1" s="105"/>
      <c r="H1" s="105"/>
    </row>
    <row r="2" spans="1:8" ht="15" customHeight="1">
      <c r="A2" s="10"/>
      <c r="B2" s="10"/>
      <c r="C2" s="10"/>
      <c r="D2" s="17" t="s">
        <v>413</v>
      </c>
      <c r="E2" s="10"/>
      <c r="F2" s="10"/>
      <c r="G2" s="10"/>
      <c r="H2" s="20"/>
    </row>
    <row r="3" spans="1:8" ht="15" customHeight="1">
      <c r="A3" s="105" t="s">
        <v>421</v>
      </c>
      <c r="B3" s="105"/>
      <c r="C3" s="105"/>
      <c r="D3" s="105"/>
      <c r="E3" s="105"/>
      <c r="F3" s="105"/>
      <c r="G3" s="105"/>
      <c r="H3" s="105"/>
    </row>
    <row r="4" spans="1:8" ht="15">
      <c r="A4" s="106" t="s">
        <v>121</v>
      </c>
      <c r="B4" s="106"/>
      <c r="C4" s="106"/>
      <c r="D4" s="106"/>
      <c r="E4" s="106"/>
      <c r="F4" s="106"/>
      <c r="G4" s="106"/>
      <c r="H4" s="106"/>
    </row>
    <row r="5" spans="1:8" ht="15">
      <c r="A5" s="106" t="s">
        <v>93</v>
      </c>
      <c r="B5" s="106"/>
      <c r="C5" s="106"/>
      <c r="D5" s="106"/>
      <c r="E5" s="106"/>
      <c r="F5" s="106"/>
      <c r="G5" s="106"/>
      <c r="H5" s="106"/>
    </row>
    <row r="7" spans="1:9" ht="28.5" customHeight="1">
      <c r="A7" s="11" t="s">
        <v>1</v>
      </c>
      <c r="B7" s="11" t="s">
        <v>0</v>
      </c>
      <c r="C7" s="11" t="s">
        <v>2</v>
      </c>
      <c r="D7" s="11" t="s">
        <v>91</v>
      </c>
      <c r="E7" s="11" t="s">
        <v>92</v>
      </c>
      <c r="F7" s="11" t="s">
        <v>3</v>
      </c>
      <c r="G7" s="11" t="s">
        <v>96</v>
      </c>
      <c r="H7" s="22" t="s">
        <v>97</v>
      </c>
      <c r="I7" s="11" t="s">
        <v>4</v>
      </c>
    </row>
    <row r="8" spans="1:9" s="16" customFormat="1" ht="14.25" customHeight="1">
      <c r="A8" s="34">
        <v>1</v>
      </c>
      <c r="B8" s="72" t="s">
        <v>73</v>
      </c>
      <c r="C8" s="72" t="s">
        <v>11</v>
      </c>
      <c r="D8" s="72" t="s">
        <v>102</v>
      </c>
      <c r="E8" s="73">
        <v>25792</v>
      </c>
      <c r="F8" s="72" t="s">
        <v>12</v>
      </c>
      <c r="G8" s="77"/>
      <c r="H8" s="76">
        <v>81.15</v>
      </c>
      <c r="I8" s="64">
        <f>H8*16.5149/100-0.35</f>
        <v>13.051841350000002</v>
      </c>
    </row>
    <row r="9" spans="1:9" s="16" customFormat="1" ht="14.25" customHeight="1">
      <c r="A9" s="34">
        <v>2</v>
      </c>
      <c r="B9" s="72" t="s">
        <v>138</v>
      </c>
      <c r="C9" s="72" t="s">
        <v>72</v>
      </c>
      <c r="D9" s="72" t="s">
        <v>49</v>
      </c>
      <c r="E9" s="73">
        <v>23353</v>
      </c>
      <c r="F9" s="72" t="s">
        <v>50</v>
      </c>
      <c r="G9" s="77"/>
      <c r="H9" s="76">
        <v>117</v>
      </c>
      <c r="I9" s="64">
        <f aca="true" t="shared" si="0" ref="I9:I15">H9*16.5149/100-0.35</f>
        <v>18.972433</v>
      </c>
    </row>
    <row r="10" spans="1:9" s="16" customFormat="1" ht="14.25" customHeight="1">
      <c r="A10" s="34">
        <v>3</v>
      </c>
      <c r="B10" s="72" t="s">
        <v>130</v>
      </c>
      <c r="C10" s="72" t="s">
        <v>131</v>
      </c>
      <c r="D10" s="72" t="s">
        <v>103</v>
      </c>
      <c r="E10" s="73" t="s">
        <v>206</v>
      </c>
      <c r="F10" s="72" t="s">
        <v>132</v>
      </c>
      <c r="G10" s="77"/>
      <c r="H10" s="76">
        <v>123.37</v>
      </c>
      <c r="I10" s="64">
        <f t="shared" si="0"/>
        <v>20.02443213</v>
      </c>
    </row>
    <row r="11" spans="1:9" ht="15">
      <c r="A11" s="81">
        <v>4</v>
      </c>
      <c r="B11" s="72" t="s">
        <v>111</v>
      </c>
      <c r="C11" s="72" t="s">
        <v>13</v>
      </c>
      <c r="D11" s="72" t="s">
        <v>103</v>
      </c>
      <c r="E11" s="73">
        <v>27263</v>
      </c>
      <c r="F11" s="72" t="s">
        <v>14</v>
      </c>
      <c r="G11" s="6">
        <v>117.82</v>
      </c>
      <c r="H11" s="71">
        <v>113.95</v>
      </c>
      <c r="I11" s="64">
        <f t="shared" si="0"/>
        <v>18.468728549999998</v>
      </c>
    </row>
    <row r="12" spans="1:9" ht="15">
      <c r="A12" s="81">
        <v>5</v>
      </c>
      <c r="B12" s="72" t="s">
        <v>184</v>
      </c>
      <c r="C12" s="72" t="s">
        <v>122</v>
      </c>
      <c r="D12" s="72" t="s">
        <v>112</v>
      </c>
      <c r="E12" s="73" t="s">
        <v>215</v>
      </c>
      <c r="F12" s="72" t="s">
        <v>123</v>
      </c>
      <c r="G12" s="6"/>
      <c r="H12" s="71">
        <v>150</v>
      </c>
      <c r="I12" s="64">
        <f t="shared" si="0"/>
        <v>24.42235</v>
      </c>
    </row>
    <row r="13" spans="1:9" ht="15">
      <c r="A13" s="81">
        <v>6</v>
      </c>
      <c r="B13" s="72" t="s">
        <v>139</v>
      </c>
      <c r="C13" s="72" t="s">
        <v>36</v>
      </c>
      <c r="D13" s="72" t="s">
        <v>30</v>
      </c>
      <c r="E13" s="73" t="s">
        <v>213</v>
      </c>
      <c r="F13" s="72" t="s">
        <v>186</v>
      </c>
      <c r="G13" s="6"/>
      <c r="H13" s="71">
        <v>126.1</v>
      </c>
      <c r="I13" s="64">
        <f t="shared" si="0"/>
        <v>20.4752889</v>
      </c>
    </row>
    <row r="14" spans="1:9" ht="15">
      <c r="A14" s="81">
        <v>7</v>
      </c>
      <c r="B14" s="72" t="s">
        <v>127</v>
      </c>
      <c r="C14" s="72" t="s">
        <v>128</v>
      </c>
      <c r="D14" s="72" t="s">
        <v>103</v>
      </c>
      <c r="E14" s="73" t="s">
        <v>214</v>
      </c>
      <c r="F14" s="72" t="s">
        <v>129</v>
      </c>
      <c r="G14" s="6"/>
      <c r="H14" s="71">
        <v>117.5</v>
      </c>
      <c r="I14" s="64">
        <f t="shared" si="0"/>
        <v>19.0550075</v>
      </c>
    </row>
    <row r="15" spans="1:9" ht="15">
      <c r="A15" s="81">
        <v>8</v>
      </c>
      <c r="B15" s="72" t="s">
        <v>209</v>
      </c>
      <c r="C15" s="72" t="s">
        <v>210</v>
      </c>
      <c r="D15" s="72" t="s">
        <v>51</v>
      </c>
      <c r="E15" s="73" t="s">
        <v>211</v>
      </c>
      <c r="F15" s="72" t="s">
        <v>212</v>
      </c>
      <c r="G15" s="6"/>
      <c r="H15" s="71">
        <v>73.1</v>
      </c>
      <c r="I15" s="64">
        <f t="shared" si="0"/>
        <v>11.7223919</v>
      </c>
    </row>
    <row r="16" spans="1:7" ht="15" hidden="1">
      <c r="A16" s="2"/>
      <c r="B16" s="2"/>
      <c r="C16" s="4"/>
      <c r="D16" s="4"/>
      <c r="E16" s="3"/>
      <c r="F16" s="2"/>
      <c r="G16" s="2">
        <f>SUM(G11:G15)</f>
        <v>117.82</v>
      </c>
    </row>
    <row r="17" spans="1:9" ht="15">
      <c r="A17" s="2"/>
      <c r="B17" s="2"/>
      <c r="C17" s="4"/>
      <c r="D17" s="5"/>
      <c r="E17" s="3"/>
      <c r="F17" s="2"/>
      <c r="G17" s="2"/>
      <c r="H17" s="47">
        <f>SUM(H8:H16)</f>
        <v>902.1700000000001</v>
      </c>
      <c r="I17" s="7">
        <f>SUM(I8:I16)</f>
        <v>146.19247332999998</v>
      </c>
    </row>
    <row r="18" spans="1:7" ht="15">
      <c r="A18" s="2"/>
      <c r="B18" s="2"/>
      <c r="C18" s="4"/>
      <c r="D18" s="4"/>
      <c r="E18" s="3"/>
      <c r="F18" s="2"/>
      <c r="G18" s="2"/>
    </row>
    <row r="20" spans="2:5" ht="15">
      <c r="B20" s="2" t="s">
        <v>407</v>
      </c>
      <c r="C20" s="2"/>
      <c r="D20" s="2" t="s">
        <v>408</v>
      </c>
      <c r="E20" s="3"/>
    </row>
    <row r="21" spans="2:5" ht="30">
      <c r="B21" s="99" t="s">
        <v>415</v>
      </c>
      <c r="C21" s="99"/>
      <c r="D21" s="99" t="s">
        <v>416</v>
      </c>
      <c r="E21" s="99"/>
    </row>
    <row r="22" ht="30" customHeight="1"/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</sheetData>
  <sheetProtection/>
  <mergeCells count="4">
    <mergeCell ref="A1:H1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25.7109375" style="0" customWidth="1"/>
    <col min="4" max="4" width="15.57421875" style="0" customWidth="1"/>
    <col min="5" max="5" width="16.7109375" style="0" customWidth="1"/>
    <col min="6" max="6" width="19.7109375" style="0" customWidth="1"/>
    <col min="7" max="7" width="10.7109375" style="0" hidden="1" customWidth="1"/>
    <col min="8" max="8" width="10.7109375" style="35" customWidth="1"/>
    <col min="9" max="9" width="12.140625" style="0" customWidth="1"/>
  </cols>
  <sheetData>
    <row r="1" spans="1:8" ht="45" customHeight="1">
      <c r="A1" s="105" t="s">
        <v>405</v>
      </c>
      <c r="B1" s="105"/>
      <c r="C1" s="105"/>
      <c r="D1" s="105"/>
      <c r="E1" s="105"/>
      <c r="F1" s="105"/>
      <c r="G1" s="105"/>
      <c r="H1" s="105"/>
    </row>
    <row r="2" spans="1:8" ht="15">
      <c r="A2" s="10"/>
      <c r="B2" s="10"/>
      <c r="C2" s="10" t="s">
        <v>413</v>
      </c>
      <c r="D2" s="10"/>
      <c r="E2" s="10"/>
      <c r="F2" s="10"/>
      <c r="G2" s="10"/>
      <c r="H2" s="32"/>
    </row>
    <row r="3" spans="1:8" ht="15" customHeight="1">
      <c r="A3" s="105" t="s">
        <v>424</v>
      </c>
      <c r="B3" s="105"/>
      <c r="C3" s="105"/>
      <c r="D3" s="105"/>
      <c r="E3" s="105"/>
      <c r="F3" s="105"/>
      <c r="G3" s="105"/>
      <c r="H3" s="105"/>
    </row>
    <row r="4" spans="1:8" ht="15">
      <c r="A4" s="106" t="s">
        <v>121</v>
      </c>
      <c r="B4" s="106"/>
      <c r="C4" s="106"/>
      <c r="D4" s="106"/>
      <c r="E4" s="106"/>
      <c r="F4" s="106"/>
      <c r="G4" s="106"/>
      <c r="H4" s="106"/>
    </row>
    <row r="5" spans="1:8" ht="15">
      <c r="A5" s="106" t="s">
        <v>94</v>
      </c>
      <c r="B5" s="106"/>
      <c r="C5" s="106"/>
      <c r="D5" s="106"/>
      <c r="E5" s="106"/>
      <c r="F5" s="106"/>
      <c r="G5" s="106"/>
      <c r="H5" s="106"/>
    </row>
    <row r="7" spans="1:9" ht="28.5" customHeight="1">
      <c r="A7" s="11" t="s">
        <v>1</v>
      </c>
      <c r="B7" s="11" t="s">
        <v>0</v>
      </c>
      <c r="C7" s="11" t="s">
        <v>2</v>
      </c>
      <c r="D7" s="11" t="s">
        <v>91</v>
      </c>
      <c r="E7" s="11" t="s">
        <v>92</v>
      </c>
      <c r="F7" s="11" t="s">
        <v>3</v>
      </c>
      <c r="G7" s="11" t="s">
        <v>4</v>
      </c>
      <c r="H7" s="33" t="s">
        <v>97</v>
      </c>
      <c r="I7" s="11" t="s">
        <v>4</v>
      </c>
    </row>
    <row r="8" spans="1:9" s="16" customFormat="1" ht="12.75" customHeight="1">
      <c r="A8" s="26">
        <v>1</v>
      </c>
      <c r="B8" s="72" t="s">
        <v>54</v>
      </c>
      <c r="C8" s="72" t="s">
        <v>55</v>
      </c>
      <c r="D8" s="72" t="s">
        <v>45</v>
      </c>
      <c r="E8" s="73">
        <v>25559</v>
      </c>
      <c r="F8" s="72" t="s">
        <v>56</v>
      </c>
      <c r="G8" s="13"/>
      <c r="H8" s="80">
        <v>112.62</v>
      </c>
      <c r="I8" s="64">
        <f>H8*16.5149/100-0.35</f>
        <v>18.249080380000002</v>
      </c>
    </row>
    <row r="9" spans="1:9" s="16" customFormat="1" ht="12.75" customHeight="1">
      <c r="A9" s="26">
        <v>2</v>
      </c>
      <c r="B9" s="72" t="s">
        <v>64</v>
      </c>
      <c r="C9" s="72" t="s">
        <v>31</v>
      </c>
      <c r="D9" s="72" t="s">
        <v>112</v>
      </c>
      <c r="E9" s="73">
        <v>23444</v>
      </c>
      <c r="F9" s="72" t="s">
        <v>32</v>
      </c>
      <c r="G9" s="13"/>
      <c r="H9" s="80">
        <v>98.28</v>
      </c>
      <c r="I9" s="64">
        <f aca="true" t="shared" si="0" ref="I9:I18">H9*16.5149/100-0.35</f>
        <v>15.88084372</v>
      </c>
    </row>
    <row r="10" spans="1:9" s="16" customFormat="1" ht="12.75" customHeight="1">
      <c r="A10" s="26">
        <v>3</v>
      </c>
      <c r="B10" s="72" t="s">
        <v>222</v>
      </c>
      <c r="C10" s="72" t="s">
        <v>223</v>
      </c>
      <c r="D10" s="72" t="s">
        <v>29</v>
      </c>
      <c r="E10" s="73" t="s">
        <v>224</v>
      </c>
      <c r="F10" s="72" t="s">
        <v>225</v>
      </c>
      <c r="G10" s="13"/>
      <c r="H10" s="80">
        <v>110.07</v>
      </c>
      <c r="I10" s="64">
        <f t="shared" si="0"/>
        <v>17.827950429999998</v>
      </c>
    </row>
    <row r="11" spans="1:9" s="16" customFormat="1" ht="12.75" customHeight="1">
      <c r="A11" s="26">
        <v>4</v>
      </c>
      <c r="B11" s="72" t="s">
        <v>218</v>
      </c>
      <c r="C11" s="72" t="s">
        <v>219</v>
      </c>
      <c r="D11" s="72" t="s">
        <v>103</v>
      </c>
      <c r="E11" s="73" t="s">
        <v>220</v>
      </c>
      <c r="F11" s="72" t="s">
        <v>221</v>
      </c>
      <c r="G11" s="13"/>
      <c r="H11" s="80">
        <v>130</v>
      </c>
      <c r="I11" s="64">
        <f t="shared" si="0"/>
        <v>21.119369999999996</v>
      </c>
    </row>
    <row r="12" spans="1:9" s="16" customFormat="1" ht="12.75" customHeight="1">
      <c r="A12" s="26">
        <v>5</v>
      </c>
      <c r="B12" s="72" t="s">
        <v>230</v>
      </c>
      <c r="C12" s="72" t="s">
        <v>231</v>
      </c>
      <c r="D12" s="72" t="s">
        <v>103</v>
      </c>
      <c r="E12" s="73" t="s">
        <v>232</v>
      </c>
      <c r="F12" s="72" t="s">
        <v>233</v>
      </c>
      <c r="G12" s="13"/>
      <c r="H12" s="80">
        <v>113.15</v>
      </c>
      <c r="I12" s="64">
        <f t="shared" si="0"/>
        <v>18.33660935</v>
      </c>
    </row>
    <row r="13" spans="1:9" s="16" customFormat="1" ht="12.75" customHeight="1">
      <c r="A13" s="26">
        <v>6</v>
      </c>
      <c r="B13" s="72" t="s">
        <v>234</v>
      </c>
      <c r="C13" s="72" t="s">
        <v>55</v>
      </c>
      <c r="D13" s="72" t="s">
        <v>45</v>
      </c>
      <c r="E13" s="73" t="s">
        <v>400</v>
      </c>
      <c r="F13" s="72" t="s">
        <v>56</v>
      </c>
      <c r="G13" s="13"/>
      <c r="H13" s="80">
        <v>128.49</v>
      </c>
      <c r="I13" s="64">
        <f t="shared" si="0"/>
        <v>20.86999501</v>
      </c>
    </row>
    <row r="14" spans="1:9" s="16" customFormat="1" ht="12.75" customHeight="1">
      <c r="A14" s="26">
        <v>7</v>
      </c>
      <c r="B14" s="72" t="s">
        <v>235</v>
      </c>
      <c r="C14" s="72" t="s">
        <v>236</v>
      </c>
      <c r="D14" s="72" t="s">
        <v>102</v>
      </c>
      <c r="E14" s="73">
        <v>26528</v>
      </c>
      <c r="F14" s="72" t="s">
        <v>135</v>
      </c>
      <c r="G14" s="13"/>
      <c r="H14" s="80">
        <v>130</v>
      </c>
      <c r="I14" s="64">
        <f t="shared" si="0"/>
        <v>21.119369999999996</v>
      </c>
    </row>
    <row r="15" spans="1:9" s="16" customFormat="1" ht="12.75" customHeight="1">
      <c r="A15" s="26">
        <v>8</v>
      </c>
      <c r="B15" s="72" t="s">
        <v>140</v>
      </c>
      <c r="C15" s="72" t="s">
        <v>237</v>
      </c>
      <c r="D15" s="72" t="s">
        <v>103</v>
      </c>
      <c r="E15" s="73" t="s">
        <v>238</v>
      </c>
      <c r="F15" s="72" t="s">
        <v>141</v>
      </c>
      <c r="G15" s="13"/>
      <c r="H15" s="80">
        <v>92.94</v>
      </c>
      <c r="I15" s="64">
        <f t="shared" si="0"/>
        <v>14.99894806</v>
      </c>
    </row>
    <row r="16" spans="1:9" s="16" customFormat="1" ht="12.75" customHeight="1">
      <c r="A16" s="26">
        <v>9</v>
      </c>
      <c r="B16" s="72" t="s">
        <v>226</v>
      </c>
      <c r="C16" s="72" t="s">
        <v>227</v>
      </c>
      <c r="D16" s="72" t="s">
        <v>103</v>
      </c>
      <c r="E16" s="73" t="s">
        <v>228</v>
      </c>
      <c r="F16" s="72" t="s">
        <v>229</v>
      </c>
      <c r="G16" s="13"/>
      <c r="H16" s="80">
        <v>114.99</v>
      </c>
      <c r="I16" s="64">
        <f t="shared" si="0"/>
        <v>18.64048351</v>
      </c>
    </row>
    <row r="17" spans="1:9" ht="15" hidden="1">
      <c r="A17" s="42"/>
      <c r="B17" s="42"/>
      <c r="C17" s="42"/>
      <c r="D17" s="42"/>
      <c r="E17" s="40"/>
      <c r="F17" s="42"/>
      <c r="G17" s="42" t="e">
        <f>SUM(#REF!)</f>
        <v>#REF!</v>
      </c>
      <c r="H17" s="43"/>
      <c r="I17" s="64">
        <f t="shared" si="0"/>
        <v>-0.35</v>
      </c>
    </row>
    <row r="18" spans="1:9" ht="15">
      <c r="A18" s="42">
        <v>10</v>
      </c>
      <c r="B18" s="83" t="s">
        <v>216</v>
      </c>
      <c r="C18" s="72" t="s">
        <v>62</v>
      </c>
      <c r="D18" s="83" t="s">
        <v>29</v>
      </c>
      <c r="E18" s="84" t="s">
        <v>217</v>
      </c>
      <c r="F18" s="83" t="s">
        <v>63</v>
      </c>
      <c r="G18" s="42"/>
      <c r="H18" s="43">
        <v>62.21</v>
      </c>
      <c r="I18" s="64">
        <f t="shared" si="0"/>
        <v>9.923919290000002</v>
      </c>
    </row>
    <row r="19" spans="1:9" ht="15">
      <c r="A19" s="42"/>
      <c r="B19" s="42"/>
      <c r="C19" s="42"/>
      <c r="D19" s="42"/>
      <c r="E19" s="40"/>
      <c r="F19" s="42"/>
      <c r="G19" s="42"/>
      <c r="H19" s="85">
        <f>SUM(H8:H18)</f>
        <v>1092.75</v>
      </c>
      <c r="I19" s="86">
        <f>SUM(I8:I18)</f>
        <v>176.61656975000002</v>
      </c>
    </row>
    <row r="20" spans="1:9" ht="15">
      <c r="A20" s="2"/>
      <c r="B20" s="2"/>
      <c r="C20" s="2"/>
      <c r="D20" s="2"/>
      <c r="E20" s="3"/>
      <c r="F20" s="2"/>
      <c r="G20" s="2"/>
      <c r="I20" s="7"/>
    </row>
    <row r="21" spans="1:7" ht="15">
      <c r="A21" s="2"/>
      <c r="B21" s="2"/>
      <c r="C21" s="2"/>
      <c r="D21" s="2"/>
      <c r="E21" s="3"/>
      <c r="F21" s="2"/>
      <c r="G21" s="2"/>
    </row>
    <row r="22" spans="1:7" ht="15">
      <c r="A22" s="2"/>
      <c r="B22" s="2" t="s">
        <v>407</v>
      </c>
      <c r="C22" s="2"/>
      <c r="D22" s="2" t="s">
        <v>408</v>
      </c>
      <c r="E22" s="3"/>
      <c r="F22" s="2"/>
      <c r="G22" s="2"/>
    </row>
    <row r="23" spans="1:7" ht="30">
      <c r="A23" s="2"/>
      <c r="B23" s="99" t="s">
        <v>415</v>
      </c>
      <c r="C23" s="99"/>
      <c r="D23" s="99" t="s">
        <v>416</v>
      </c>
      <c r="E23" s="99"/>
      <c r="F23" s="2"/>
      <c r="G23" s="2"/>
    </row>
    <row r="24" spans="1:7" ht="15">
      <c r="A24" s="2"/>
      <c r="B24" s="2"/>
      <c r="C24" s="4"/>
      <c r="D24" s="5"/>
      <c r="E24" s="3"/>
      <c r="F24" s="2"/>
      <c r="G24" s="2"/>
    </row>
    <row r="25" spans="1:7" ht="15">
      <c r="A25" s="2"/>
      <c r="B25" s="2"/>
      <c r="C25" s="4"/>
      <c r="D25" s="4"/>
      <c r="E25" s="3"/>
      <c r="F25" s="2"/>
      <c r="G25" s="2"/>
    </row>
    <row r="26" spans="1:7" ht="15">
      <c r="A26" s="2"/>
      <c r="B26" s="2"/>
      <c r="C26" s="4"/>
      <c r="D26" s="4"/>
      <c r="E26" s="3"/>
      <c r="F26" s="2"/>
      <c r="G26" s="2"/>
    </row>
    <row r="27" spans="1:7" ht="15">
      <c r="A27" s="2"/>
      <c r="B27" s="4"/>
      <c r="C27" s="2"/>
      <c r="D27" s="4"/>
      <c r="E27" s="3"/>
      <c r="F27" s="2"/>
      <c r="G27" s="2"/>
    </row>
    <row r="28" spans="1:7" ht="15">
      <c r="A28" s="2"/>
      <c r="B28" s="2"/>
      <c r="C28" s="4"/>
      <c r="D28" s="4"/>
      <c r="E28" s="3"/>
      <c r="F28" s="2"/>
      <c r="G28" s="2"/>
    </row>
    <row r="29" spans="1:7" ht="15">
      <c r="A29" s="2"/>
      <c r="B29" s="4"/>
      <c r="C29" s="2"/>
      <c r="D29" s="4"/>
      <c r="E29" s="3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</sheetData>
  <sheetProtection/>
  <mergeCells count="4">
    <mergeCell ref="A1:H1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25.7109375" style="0" customWidth="1"/>
    <col min="4" max="4" width="15.57421875" style="0" customWidth="1"/>
    <col min="5" max="5" width="16.7109375" style="31" customWidth="1"/>
    <col min="6" max="6" width="19.7109375" style="0" customWidth="1"/>
    <col min="7" max="7" width="10.7109375" style="0" hidden="1" customWidth="1"/>
    <col min="8" max="8" width="10.7109375" style="25" customWidth="1"/>
    <col min="9" max="9" width="12.7109375" style="0" customWidth="1"/>
  </cols>
  <sheetData>
    <row r="1" spans="1:8" ht="45" customHeight="1">
      <c r="A1" s="105" t="s">
        <v>405</v>
      </c>
      <c r="B1" s="105"/>
      <c r="C1" s="105"/>
      <c r="D1" s="105"/>
      <c r="E1" s="105"/>
      <c r="F1" s="105"/>
      <c r="G1" s="105"/>
      <c r="H1" s="105"/>
    </row>
    <row r="2" spans="1:8" ht="15">
      <c r="A2" s="10"/>
      <c r="B2" s="10"/>
      <c r="C2" s="10"/>
      <c r="D2" s="17" t="s">
        <v>414</v>
      </c>
      <c r="E2" s="10"/>
      <c r="F2" s="10"/>
      <c r="G2" s="10"/>
      <c r="H2" s="20"/>
    </row>
    <row r="3" spans="1:8" ht="15" customHeight="1">
      <c r="A3" s="105" t="s">
        <v>424</v>
      </c>
      <c r="B3" s="105"/>
      <c r="C3" s="105"/>
      <c r="D3" s="105"/>
      <c r="E3" s="105"/>
      <c r="F3" s="105"/>
      <c r="G3" s="105"/>
      <c r="H3" s="105"/>
    </row>
    <row r="4" spans="1:8" ht="15">
      <c r="A4" s="106" t="s">
        <v>121</v>
      </c>
      <c r="B4" s="106"/>
      <c r="C4" s="106"/>
      <c r="D4" s="106"/>
      <c r="E4" s="106"/>
      <c r="F4" s="106"/>
      <c r="G4" s="106"/>
      <c r="H4" s="106"/>
    </row>
    <row r="5" spans="1:8" ht="15">
      <c r="A5" s="106" t="s">
        <v>95</v>
      </c>
      <c r="B5" s="106"/>
      <c r="C5" s="106"/>
      <c r="D5" s="106"/>
      <c r="E5" s="106"/>
      <c r="F5" s="106"/>
      <c r="G5" s="106"/>
      <c r="H5" s="106"/>
    </row>
    <row r="7" spans="1:9" ht="28.5" customHeight="1">
      <c r="A7" s="11" t="s">
        <v>1</v>
      </c>
      <c r="B7" s="11" t="s">
        <v>0</v>
      </c>
      <c r="C7" s="11" t="s">
        <v>2</v>
      </c>
      <c r="D7" s="11" t="s">
        <v>91</v>
      </c>
      <c r="E7" s="11" t="s">
        <v>92</v>
      </c>
      <c r="F7" s="11" t="s">
        <v>3</v>
      </c>
      <c r="G7" s="11" t="s">
        <v>4</v>
      </c>
      <c r="H7" s="22" t="s">
        <v>117</v>
      </c>
      <c r="I7" s="11" t="s">
        <v>4</v>
      </c>
    </row>
    <row r="8" spans="1:9" s="16" customFormat="1" ht="13.5" customHeight="1">
      <c r="A8" s="26">
        <v>1</v>
      </c>
      <c r="B8" s="77" t="s">
        <v>143</v>
      </c>
      <c r="C8" s="77" t="s">
        <v>144</v>
      </c>
      <c r="D8" s="77" t="s">
        <v>30</v>
      </c>
      <c r="E8" s="87">
        <v>25266</v>
      </c>
      <c r="F8" s="77" t="s">
        <v>145</v>
      </c>
      <c r="G8" s="77"/>
      <c r="H8" s="76">
        <v>110</v>
      </c>
      <c r="I8" s="82">
        <f>H8*16.5149/100-0.35</f>
        <v>17.81639</v>
      </c>
    </row>
    <row r="9" spans="1:9" ht="15">
      <c r="A9" s="1">
        <v>2</v>
      </c>
      <c r="B9" s="72" t="s">
        <v>75</v>
      </c>
      <c r="C9" s="72" t="s">
        <v>76</v>
      </c>
      <c r="D9" s="72" t="s">
        <v>103</v>
      </c>
      <c r="E9" s="88">
        <v>24226</v>
      </c>
      <c r="F9" s="72" t="s">
        <v>77</v>
      </c>
      <c r="G9" s="75"/>
      <c r="H9" s="71">
        <v>110</v>
      </c>
      <c r="I9" s="82">
        <f aca="true" t="shared" si="0" ref="I9:I14">H9*16.5149/100-0.35</f>
        <v>17.81639</v>
      </c>
    </row>
    <row r="10" spans="1:9" ht="15">
      <c r="A10" s="72">
        <v>3</v>
      </c>
      <c r="B10" s="72" t="s">
        <v>146</v>
      </c>
      <c r="C10" s="72" t="s">
        <v>24</v>
      </c>
      <c r="D10" s="72" t="s">
        <v>30</v>
      </c>
      <c r="E10" s="88">
        <v>25342</v>
      </c>
      <c r="F10" s="72" t="s">
        <v>25</v>
      </c>
      <c r="G10" s="75"/>
      <c r="H10" s="71">
        <v>107.4</v>
      </c>
      <c r="I10" s="82">
        <f t="shared" si="0"/>
        <v>17.3870026</v>
      </c>
    </row>
    <row r="11" spans="1:9" ht="15">
      <c r="A11" s="72">
        <v>4</v>
      </c>
      <c r="B11" s="72" t="s">
        <v>239</v>
      </c>
      <c r="C11" s="72" t="s">
        <v>240</v>
      </c>
      <c r="D11" s="72" t="s">
        <v>30</v>
      </c>
      <c r="E11" s="88" t="s">
        <v>401</v>
      </c>
      <c r="F11" s="72" t="s">
        <v>241</v>
      </c>
      <c r="G11" s="75"/>
      <c r="H11" s="71">
        <v>102.94</v>
      </c>
      <c r="I11" s="82">
        <f t="shared" si="0"/>
        <v>16.65043806</v>
      </c>
    </row>
    <row r="12" spans="1:9" ht="15">
      <c r="A12" s="72">
        <v>5</v>
      </c>
      <c r="B12" s="72" t="s">
        <v>242</v>
      </c>
      <c r="C12" s="72" t="s">
        <v>46</v>
      </c>
      <c r="D12" s="72" t="s">
        <v>47</v>
      </c>
      <c r="E12" s="88" t="s">
        <v>243</v>
      </c>
      <c r="F12" s="72" t="s">
        <v>48</v>
      </c>
      <c r="G12" s="75"/>
      <c r="H12" s="71">
        <v>53.2</v>
      </c>
      <c r="I12" s="82">
        <f t="shared" si="0"/>
        <v>8.4359268</v>
      </c>
    </row>
    <row r="13" spans="1:9" ht="15">
      <c r="A13" s="72">
        <v>6</v>
      </c>
      <c r="B13" s="72" t="s">
        <v>244</v>
      </c>
      <c r="C13" s="72" t="s">
        <v>245</v>
      </c>
      <c r="D13" s="72" t="s">
        <v>30</v>
      </c>
      <c r="E13" s="88" t="s">
        <v>246</v>
      </c>
      <c r="F13" s="72" t="s">
        <v>247</v>
      </c>
      <c r="G13" s="75"/>
      <c r="H13" s="71">
        <v>68.89</v>
      </c>
      <c r="I13" s="82">
        <f t="shared" si="0"/>
        <v>11.027114610000002</v>
      </c>
    </row>
    <row r="14" spans="1:9" ht="15">
      <c r="A14" s="72">
        <v>7</v>
      </c>
      <c r="B14" s="72" t="s">
        <v>147</v>
      </c>
      <c r="C14" s="72" t="s">
        <v>34</v>
      </c>
      <c r="D14" s="72" t="s">
        <v>103</v>
      </c>
      <c r="E14" s="88">
        <v>26121</v>
      </c>
      <c r="F14" s="72" t="s">
        <v>35</v>
      </c>
      <c r="G14" s="6"/>
      <c r="H14" s="71">
        <v>82.82</v>
      </c>
      <c r="I14" s="82">
        <f t="shared" si="0"/>
        <v>13.32764018</v>
      </c>
    </row>
    <row r="15" spans="1:9" ht="15" hidden="1">
      <c r="A15" s="2"/>
      <c r="B15" s="2"/>
      <c r="C15" s="2"/>
      <c r="D15" s="2"/>
      <c r="E15" s="30"/>
      <c r="F15" s="2"/>
      <c r="G15" s="2">
        <f>SUM(G9:G14)</f>
        <v>0</v>
      </c>
      <c r="I15" s="66"/>
    </row>
    <row r="16" spans="1:9" ht="15">
      <c r="A16" s="2"/>
      <c r="B16" s="2"/>
      <c r="C16" s="2"/>
      <c r="D16" s="2"/>
      <c r="E16" s="30"/>
      <c r="F16" s="2"/>
      <c r="G16" s="2"/>
      <c r="H16" s="47">
        <f>SUM(H8:H15)</f>
        <v>635.25</v>
      </c>
      <c r="I16" s="7">
        <f>SUM(I8:I15)</f>
        <v>102.46090225</v>
      </c>
    </row>
    <row r="17" spans="1:7" ht="15">
      <c r="A17" s="2"/>
      <c r="B17" s="2"/>
      <c r="C17" s="2"/>
      <c r="D17" s="4"/>
      <c r="E17" s="30"/>
      <c r="F17" s="2"/>
      <c r="G17" s="2"/>
    </row>
    <row r="18" spans="1:7" ht="15">
      <c r="A18" s="2"/>
      <c r="B18" s="2"/>
      <c r="C18" s="2"/>
      <c r="D18" s="2"/>
      <c r="E18" s="30"/>
      <c r="F18" s="2"/>
      <c r="G18" s="2"/>
    </row>
    <row r="19" spans="1:7" ht="15">
      <c r="A19" s="2"/>
      <c r="B19" s="2" t="s">
        <v>407</v>
      </c>
      <c r="C19" s="2"/>
      <c r="D19" s="2" t="s">
        <v>408</v>
      </c>
      <c r="E19" s="3"/>
      <c r="F19" s="2"/>
      <c r="G19" s="2"/>
    </row>
    <row r="20" spans="1:7" ht="30">
      <c r="A20" s="2"/>
      <c r="B20" s="99" t="s">
        <v>415</v>
      </c>
      <c r="C20" s="99"/>
      <c r="D20" s="99" t="s">
        <v>418</v>
      </c>
      <c r="E20" s="99"/>
      <c r="F20" s="2"/>
      <c r="G20" s="2"/>
    </row>
    <row r="21" spans="1:7" ht="15">
      <c r="A21" s="2"/>
      <c r="B21" s="2"/>
      <c r="C21" s="2"/>
      <c r="D21" s="2"/>
      <c r="E21" s="30"/>
      <c r="F21" s="2"/>
      <c r="G21" s="2"/>
    </row>
    <row r="22" spans="1:7" ht="15">
      <c r="A22" s="2"/>
      <c r="B22" s="2"/>
      <c r="C22" s="2"/>
      <c r="D22" s="2"/>
      <c r="E22" s="30"/>
      <c r="F22" s="2"/>
      <c r="G22" s="2"/>
    </row>
    <row r="23" spans="1:7" ht="15">
      <c r="A23" s="2"/>
      <c r="B23" s="2"/>
      <c r="C23" s="2"/>
      <c r="D23" s="2"/>
      <c r="E23" s="30"/>
      <c r="F23" s="2"/>
      <c r="G23" s="2"/>
    </row>
    <row r="24" spans="1:7" ht="15">
      <c r="A24" s="2"/>
      <c r="B24" s="2"/>
      <c r="C24" s="2"/>
      <c r="D24" s="2"/>
      <c r="E24" s="30"/>
      <c r="F24" s="2"/>
      <c r="G24" s="2"/>
    </row>
    <row r="25" spans="1:7" ht="15">
      <c r="A25" s="2"/>
      <c r="B25" s="2"/>
      <c r="C25" s="2"/>
      <c r="D25" s="2"/>
      <c r="E25" s="30"/>
      <c r="F25" s="2"/>
      <c r="G25" s="2"/>
    </row>
    <row r="26" spans="1:7" ht="15">
      <c r="A26" s="2"/>
      <c r="B26" s="2"/>
      <c r="C26" s="2"/>
      <c r="D26" s="2"/>
      <c r="E26" s="30"/>
      <c r="F26" s="2"/>
      <c r="G26" s="2"/>
    </row>
    <row r="27" spans="1:7" ht="15">
      <c r="A27" s="2"/>
      <c r="B27" s="2"/>
      <c r="C27" s="2"/>
      <c r="D27" s="2"/>
      <c r="E27" s="30"/>
      <c r="F27" s="2"/>
      <c r="G27" s="2"/>
    </row>
    <row r="28" spans="1:7" ht="15">
      <c r="A28" s="2"/>
      <c r="B28" s="2"/>
      <c r="C28" s="2"/>
      <c r="D28" s="2"/>
      <c r="E28" s="30"/>
      <c r="F28" s="2"/>
      <c r="G28" s="2"/>
    </row>
    <row r="29" spans="1:7" ht="15">
      <c r="A29" s="2"/>
      <c r="B29" s="2"/>
      <c r="C29" s="2"/>
      <c r="D29" s="2"/>
      <c r="E29" s="30"/>
      <c r="F29" s="2"/>
      <c r="G29" s="2"/>
    </row>
    <row r="30" spans="1:7" ht="15">
      <c r="A30" s="2"/>
      <c r="B30" s="2"/>
      <c r="C30" s="2"/>
      <c r="D30" s="2"/>
      <c r="E30" s="30"/>
      <c r="F30" s="2"/>
      <c r="G30" s="2"/>
    </row>
    <row r="31" spans="1:7" ht="15">
      <c r="A31" s="2"/>
      <c r="B31" s="2"/>
      <c r="C31" s="4"/>
      <c r="D31" s="4"/>
      <c r="E31" s="30"/>
      <c r="F31" s="2"/>
      <c r="G31" s="2"/>
    </row>
    <row r="32" spans="1:7" ht="15">
      <c r="A32" s="2"/>
      <c r="B32" s="2"/>
      <c r="C32" s="4"/>
      <c r="D32" s="4"/>
      <c r="E32" s="30"/>
      <c r="F32" s="2"/>
      <c r="G32" s="2"/>
    </row>
    <row r="33" spans="1:7" ht="15">
      <c r="A33" s="2"/>
      <c r="B33" s="2"/>
      <c r="C33" s="4"/>
      <c r="D33" s="5"/>
      <c r="E33" s="30"/>
      <c r="F33" s="2"/>
      <c r="G33" s="2"/>
    </row>
    <row r="34" spans="1:7" ht="15">
      <c r="A34" s="2"/>
      <c r="B34" s="2"/>
      <c r="C34" s="4"/>
      <c r="D34" s="4"/>
      <c r="E34" s="30"/>
      <c r="F34" s="2"/>
      <c r="G34" s="2"/>
    </row>
    <row r="35" spans="1:7" ht="15">
      <c r="A35" s="2"/>
      <c r="B35" s="2"/>
      <c r="C35" s="4"/>
      <c r="D35" s="4"/>
      <c r="E35" s="30"/>
      <c r="F35" s="2"/>
      <c r="G35" s="2"/>
    </row>
    <row r="36" spans="1:7" ht="15">
      <c r="A36" s="2"/>
      <c r="B36" s="4"/>
      <c r="C36" s="2"/>
      <c r="D36" s="4"/>
      <c r="E36" s="30"/>
      <c r="F36" s="2"/>
      <c r="G36" s="2"/>
    </row>
    <row r="37" spans="1:7" ht="15">
      <c r="A37" s="2"/>
      <c r="B37" s="2"/>
      <c r="C37" s="4"/>
      <c r="D37" s="4"/>
      <c r="E37" s="30"/>
      <c r="F37" s="2"/>
      <c r="G37" s="2"/>
    </row>
    <row r="38" spans="1:7" ht="15">
      <c r="A38" s="2"/>
      <c r="B38" s="4"/>
      <c r="C38" s="2"/>
      <c r="D38" s="4"/>
      <c r="E38" s="30"/>
      <c r="F38" s="2"/>
      <c r="G38" s="2"/>
    </row>
    <row r="39" spans="1:7" ht="15">
      <c r="A39" s="2"/>
      <c r="B39" s="2"/>
      <c r="C39" s="2"/>
      <c r="D39" s="2"/>
      <c r="E39" s="17"/>
      <c r="F39" s="2"/>
      <c r="G39" s="2"/>
    </row>
    <row r="40" spans="1:7" ht="15">
      <c r="A40" s="2"/>
      <c r="B40" s="2"/>
      <c r="C40" s="2"/>
      <c r="D40" s="2"/>
      <c r="E40" s="17"/>
      <c r="F40" s="2"/>
      <c r="G40" s="2"/>
    </row>
    <row r="41" spans="1:7" ht="15">
      <c r="A41" s="2"/>
      <c r="B41" s="2"/>
      <c r="C41" s="2"/>
      <c r="D41" s="2"/>
      <c r="E41" s="17"/>
      <c r="F41" s="2"/>
      <c r="G41" s="2"/>
    </row>
    <row r="42" spans="1:7" ht="15">
      <c r="A42" s="2"/>
      <c r="B42" s="2"/>
      <c r="C42" s="2"/>
      <c r="D42" s="2"/>
      <c r="E42" s="17"/>
      <c r="F42" s="2"/>
      <c r="G42" s="2"/>
    </row>
    <row r="43" spans="1:7" ht="15">
      <c r="A43" s="2"/>
      <c r="B43" s="2"/>
      <c r="C43" s="2"/>
      <c r="D43" s="2"/>
      <c r="E43" s="17"/>
      <c r="F43" s="2"/>
      <c r="G43" s="2"/>
    </row>
    <row r="44" spans="1:7" ht="15">
      <c r="A44" s="2"/>
      <c r="B44" s="2"/>
      <c r="C44" s="2"/>
      <c r="D44" s="2"/>
      <c r="E44" s="17"/>
      <c r="F44" s="2"/>
      <c r="G44" s="2"/>
    </row>
    <row r="45" spans="1:7" ht="15">
      <c r="A45" s="2"/>
      <c r="B45" s="2"/>
      <c r="C45" s="2"/>
      <c r="D45" s="2"/>
      <c r="E45" s="17"/>
      <c r="F45" s="2"/>
      <c r="G45" s="2"/>
    </row>
    <row r="46" spans="1:7" ht="15">
      <c r="A46" s="2"/>
      <c r="B46" s="2"/>
      <c r="C46" s="2"/>
      <c r="D46" s="2"/>
      <c r="E46" s="17"/>
      <c r="F46" s="2"/>
      <c r="G46" s="2"/>
    </row>
  </sheetData>
  <sheetProtection/>
  <mergeCells count="4">
    <mergeCell ref="A1:H1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25.7109375" style="0" customWidth="1"/>
    <col min="4" max="4" width="15.7109375" style="0" customWidth="1"/>
    <col min="5" max="5" width="16.7109375" style="0" customWidth="1"/>
    <col min="6" max="6" width="20.7109375" style="0" customWidth="1"/>
    <col min="7" max="7" width="10.7109375" style="0" hidden="1" customWidth="1"/>
    <col min="8" max="8" width="10.7109375" style="25" customWidth="1"/>
    <col min="9" max="9" width="12.421875" style="0" customWidth="1"/>
  </cols>
  <sheetData>
    <row r="1" spans="1:8" ht="45" customHeight="1">
      <c r="A1" s="105" t="s">
        <v>405</v>
      </c>
      <c r="B1" s="105"/>
      <c r="C1" s="105"/>
      <c r="D1" s="105"/>
      <c r="E1" s="105"/>
      <c r="F1" s="105"/>
      <c r="G1" s="105"/>
      <c r="H1" s="105"/>
    </row>
    <row r="2" spans="1:8" ht="15">
      <c r="A2" s="99"/>
      <c r="B2" s="99"/>
      <c r="C2" s="99"/>
      <c r="D2" s="100" t="s">
        <v>414</v>
      </c>
      <c r="E2" s="99"/>
      <c r="F2" s="99"/>
      <c r="G2" s="99"/>
      <c r="H2" s="20"/>
    </row>
    <row r="3" spans="1:8" ht="15" customHeight="1">
      <c r="A3" s="105" t="s">
        <v>423</v>
      </c>
      <c r="B3" s="105"/>
      <c r="C3" s="105"/>
      <c r="D3" s="105"/>
      <c r="E3" s="105"/>
      <c r="F3" s="105"/>
      <c r="G3" s="105"/>
      <c r="H3" s="105"/>
    </row>
    <row r="4" spans="1:8" ht="17.25">
      <c r="A4" s="106" t="s">
        <v>150</v>
      </c>
      <c r="B4" s="106"/>
      <c r="C4" s="106"/>
      <c r="D4" s="106"/>
      <c r="E4" s="106"/>
      <c r="F4" s="106"/>
      <c r="G4" s="106"/>
      <c r="H4" s="106"/>
    </row>
    <row r="5" spans="1:8" ht="15">
      <c r="A5" s="106" t="s">
        <v>93</v>
      </c>
      <c r="B5" s="106"/>
      <c r="C5" s="106"/>
      <c r="D5" s="106"/>
      <c r="E5" s="106"/>
      <c r="F5" s="106"/>
      <c r="G5" s="106"/>
      <c r="H5" s="106"/>
    </row>
    <row r="7" spans="1:9" s="50" customFormat="1" ht="28.5" customHeight="1">
      <c r="A7" s="48" t="s">
        <v>1</v>
      </c>
      <c r="B7" s="48" t="s">
        <v>0</v>
      </c>
      <c r="C7" s="48" t="s">
        <v>2</v>
      </c>
      <c r="D7" s="48" t="s">
        <v>91</v>
      </c>
      <c r="E7" s="48" t="s">
        <v>92</v>
      </c>
      <c r="F7" s="48" t="s">
        <v>3</v>
      </c>
      <c r="G7" s="48" t="s">
        <v>4</v>
      </c>
      <c r="H7" s="49" t="s">
        <v>117</v>
      </c>
      <c r="I7" s="48" t="s">
        <v>4</v>
      </c>
    </row>
    <row r="8" spans="1:9" ht="14.25" customHeight="1">
      <c r="A8" s="26">
        <v>1</v>
      </c>
      <c r="B8" s="13" t="s">
        <v>248</v>
      </c>
      <c r="C8" s="13" t="s">
        <v>249</v>
      </c>
      <c r="D8" t="s">
        <v>53</v>
      </c>
      <c r="E8" s="19" t="s">
        <v>250</v>
      </c>
      <c r="F8" s="13" t="s">
        <v>251</v>
      </c>
      <c r="G8" s="13"/>
      <c r="H8" s="22">
        <v>250</v>
      </c>
      <c r="I8" s="62">
        <f aca="true" t="shared" si="0" ref="I8:I13">H8*16.5149/100-0.35</f>
        <v>40.93725</v>
      </c>
    </row>
    <row r="9" spans="1:9" ht="14.25" customHeight="1">
      <c r="A9" s="26">
        <v>2</v>
      </c>
      <c r="B9" s="13" t="s">
        <v>151</v>
      </c>
      <c r="C9" s="1" t="s">
        <v>252</v>
      </c>
      <c r="D9" s="1" t="s">
        <v>29</v>
      </c>
      <c r="E9" s="12" t="s">
        <v>253</v>
      </c>
      <c r="F9" s="1" t="s">
        <v>142</v>
      </c>
      <c r="G9" s="13"/>
      <c r="H9" s="22">
        <v>73.65</v>
      </c>
      <c r="I9" s="62">
        <f t="shared" si="0"/>
        <v>11.813223850000002</v>
      </c>
    </row>
    <row r="10" spans="1:9" ht="14.25" customHeight="1">
      <c r="A10" s="26">
        <v>3</v>
      </c>
      <c r="B10" s="1" t="s">
        <v>254</v>
      </c>
      <c r="C10" s="1" t="s">
        <v>125</v>
      </c>
      <c r="D10" s="1" t="s">
        <v>103</v>
      </c>
      <c r="E10" s="12" t="s">
        <v>255</v>
      </c>
      <c r="F10" s="1" t="s">
        <v>126</v>
      </c>
      <c r="G10" s="13"/>
      <c r="H10" s="22">
        <v>98.42</v>
      </c>
      <c r="I10" s="62">
        <f t="shared" si="0"/>
        <v>15.903964580000002</v>
      </c>
    </row>
    <row r="11" spans="1:9" ht="14.25" customHeight="1">
      <c r="A11" s="26">
        <v>4</v>
      </c>
      <c r="B11" s="1" t="s">
        <v>256</v>
      </c>
      <c r="C11" s="1" t="s">
        <v>257</v>
      </c>
      <c r="D11" s="1" t="s">
        <v>103</v>
      </c>
      <c r="E11" s="12" t="s">
        <v>258</v>
      </c>
      <c r="F11" s="1" t="s">
        <v>259</v>
      </c>
      <c r="G11" s="13"/>
      <c r="H11" s="22">
        <v>210.81</v>
      </c>
      <c r="I11" s="62">
        <f t="shared" si="0"/>
        <v>34.46506069</v>
      </c>
    </row>
    <row r="12" spans="1:9" ht="14.25" customHeight="1">
      <c r="A12" s="26">
        <v>5</v>
      </c>
      <c r="B12" s="1" t="s">
        <v>260</v>
      </c>
      <c r="C12" s="1" t="s">
        <v>210</v>
      </c>
      <c r="D12" s="1" t="s">
        <v>51</v>
      </c>
      <c r="E12" s="12" t="s">
        <v>211</v>
      </c>
      <c r="F12" s="1" t="s">
        <v>212</v>
      </c>
      <c r="G12" s="13"/>
      <c r="H12" s="22">
        <v>245.81</v>
      </c>
      <c r="I12" s="62">
        <f t="shared" si="0"/>
        <v>40.24527569</v>
      </c>
    </row>
    <row r="13" spans="1:9" ht="15">
      <c r="A13" s="1">
        <v>6</v>
      </c>
      <c r="B13" s="1" t="s">
        <v>261</v>
      </c>
      <c r="C13" s="1" t="s">
        <v>262</v>
      </c>
      <c r="D13" s="1" t="s">
        <v>106</v>
      </c>
      <c r="E13" s="12" t="s">
        <v>263</v>
      </c>
      <c r="F13" s="1" t="s">
        <v>264</v>
      </c>
      <c r="G13" s="6"/>
      <c r="H13" s="23">
        <v>250</v>
      </c>
      <c r="I13" s="62">
        <f t="shared" si="0"/>
        <v>40.93725</v>
      </c>
    </row>
    <row r="14" spans="1:9" ht="15">
      <c r="A14" s="2"/>
      <c r="B14" s="2"/>
      <c r="C14" s="2"/>
      <c r="D14" s="2"/>
      <c r="E14" s="2"/>
      <c r="F14" s="2"/>
      <c r="G14" s="2"/>
      <c r="H14" s="47">
        <f>SUM(H8:H13)</f>
        <v>1128.69</v>
      </c>
      <c r="I14" s="62">
        <f>SUM(I8:I13)</f>
        <v>184.30202481</v>
      </c>
    </row>
    <row r="15" spans="1:9" ht="15">
      <c r="A15" s="2"/>
      <c r="B15" s="2"/>
      <c r="C15" s="2"/>
      <c r="D15" s="2"/>
      <c r="E15" s="2"/>
      <c r="F15" s="2"/>
      <c r="G15" s="2"/>
      <c r="I15" s="39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 t="s">
        <v>407</v>
      </c>
      <c r="C17" s="2"/>
      <c r="D17" s="2" t="s">
        <v>408</v>
      </c>
      <c r="E17" s="3"/>
      <c r="F17" s="2"/>
      <c r="G17" s="2"/>
    </row>
    <row r="18" spans="1:7" ht="30">
      <c r="A18" s="2"/>
      <c r="B18" s="99" t="s">
        <v>419</v>
      </c>
      <c r="C18" s="99"/>
      <c r="D18" s="99" t="s">
        <v>418</v>
      </c>
      <c r="E18" s="99"/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</sheetData>
  <sheetProtection/>
  <mergeCells count="4">
    <mergeCell ref="A1:H1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29" customWidth="1"/>
    <col min="2" max="2" width="20.7109375" style="0" customWidth="1"/>
    <col min="3" max="3" width="25.7109375" style="0" customWidth="1"/>
    <col min="4" max="4" width="15.7109375" style="0" customWidth="1"/>
    <col min="5" max="5" width="16.7109375" style="0" customWidth="1"/>
    <col min="6" max="6" width="20.7109375" style="0" customWidth="1"/>
    <col min="7" max="7" width="10.7109375" style="0" hidden="1" customWidth="1"/>
    <col min="8" max="8" width="10.7109375" style="56" customWidth="1"/>
    <col min="9" max="9" width="13.8515625" style="0" customWidth="1"/>
  </cols>
  <sheetData>
    <row r="1" spans="1:8" ht="45" customHeight="1">
      <c r="A1" s="105" t="s">
        <v>405</v>
      </c>
      <c r="B1" s="105"/>
      <c r="C1" s="105"/>
      <c r="D1" s="105"/>
      <c r="E1" s="105"/>
      <c r="F1" s="105"/>
      <c r="G1" s="105"/>
      <c r="H1" s="105"/>
    </row>
    <row r="2" spans="1:8" ht="15">
      <c r="A2" s="27"/>
      <c r="B2" s="10"/>
      <c r="C2" s="10"/>
      <c r="D2" s="17" t="s">
        <v>414</v>
      </c>
      <c r="E2" s="10"/>
      <c r="F2" s="10"/>
      <c r="G2" s="10"/>
      <c r="H2" s="57"/>
    </row>
    <row r="3" spans="1:8" ht="15" customHeight="1">
      <c r="A3" s="105" t="s">
        <v>425</v>
      </c>
      <c r="B3" s="105"/>
      <c r="C3" s="105"/>
      <c r="D3" s="105"/>
      <c r="E3" s="105"/>
      <c r="F3" s="105"/>
      <c r="G3" s="105"/>
      <c r="H3" s="105"/>
    </row>
    <row r="4" spans="1:8" ht="17.25">
      <c r="A4" s="106" t="s">
        <v>150</v>
      </c>
      <c r="B4" s="106"/>
      <c r="C4" s="106"/>
      <c r="D4" s="106"/>
      <c r="E4" s="106"/>
      <c r="F4" s="106"/>
      <c r="G4" s="106"/>
      <c r="H4" s="106"/>
    </row>
    <row r="5" spans="1:8" ht="15">
      <c r="A5" s="106" t="s">
        <v>94</v>
      </c>
      <c r="B5" s="106"/>
      <c r="C5" s="106"/>
      <c r="D5" s="106"/>
      <c r="E5" s="106"/>
      <c r="F5" s="106"/>
      <c r="G5" s="106"/>
      <c r="H5" s="106"/>
    </row>
    <row r="7" spans="1:9" ht="28.5" customHeight="1">
      <c r="A7" s="26" t="s">
        <v>1</v>
      </c>
      <c r="B7" s="11" t="s">
        <v>0</v>
      </c>
      <c r="C7" s="11" t="s">
        <v>2</v>
      </c>
      <c r="D7" s="11" t="s">
        <v>91</v>
      </c>
      <c r="E7" s="11" t="s">
        <v>92</v>
      </c>
      <c r="F7" s="11" t="s">
        <v>3</v>
      </c>
      <c r="G7" s="11" t="s">
        <v>4</v>
      </c>
      <c r="H7" s="52" t="s">
        <v>97</v>
      </c>
      <c r="I7" s="11" t="s">
        <v>4</v>
      </c>
    </row>
    <row r="8" spans="1:9" s="16" customFormat="1" ht="13.5" customHeight="1">
      <c r="A8" s="26">
        <v>1</v>
      </c>
      <c r="B8" s="13" t="s">
        <v>265</v>
      </c>
      <c r="C8" s="13" t="s">
        <v>266</v>
      </c>
      <c r="D8" s="13" t="s">
        <v>267</v>
      </c>
      <c r="E8" s="19" t="s">
        <v>271</v>
      </c>
      <c r="F8" s="13" t="s">
        <v>268</v>
      </c>
      <c r="G8" s="13"/>
      <c r="H8" s="52">
        <v>230</v>
      </c>
      <c r="I8" s="64">
        <f>H8*16.5149/100-0.35</f>
        <v>37.63427</v>
      </c>
    </row>
    <row r="9" spans="1:9" s="16" customFormat="1" ht="13.5" customHeight="1">
      <c r="A9" s="26">
        <v>2</v>
      </c>
      <c r="B9" s="13" t="s">
        <v>269</v>
      </c>
      <c r="C9" s="13" t="s">
        <v>270</v>
      </c>
      <c r="D9" s="13" t="s">
        <v>30</v>
      </c>
      <c r="E9" s="19" t="s">
        <v>272</v>
      </c>
      <c r="F9" s="13" t="s">
        <v>273</v>
      </c>
      <c r="G9" s="13"/>
      <c r="H9" s="52">
        <v>124.78</v>
      </c>
      <c r="I9" s="64">
        <f aca="true" t="shared" si="0" ref="I9:I16">H9*16.5149/100-0.35</f>
        <v>20.257292219999997</v>
      </c>
    </row>
    <row r="10" spans="1:9" s="16" customFormat="1" ht="13.5" customHeight="1">
      <c r="A10" s="26">
        <v>3</v>
      </c>
      <c r="B10" s="13" t="s">
        <v>274</v>
      </c>
      <c r="C10" s="13" t="s">
        <v>275</v>
      </c>
      <c r="D10" s="13" t="s">
        <v>53</v>
      </c>
      <c r="E10" s="19" t="s">
        <v>276</v>
      </c>
      <c r="F10" s="13" t="s">
        <v>277</v>
      </c>
      <c r="G10" s="13"/>
      <c r="H10" s="52">
        <v>230</v>
      </c>
      <c r="I10" s="64">
        <f t="shared" si="0"/>
        <v>37.63427</v>
      </c>
    </row>
    <row r="11" spans="1:9" s="16" customFormat="1" ht="13.5" customHeight="1">
      <c r="A11" s="26">
        <v>4</v>
      </c>
      <c r="B11" s="13" t="s">
        <v>278</v>
      </c>
      <c r="C11" s="13" t="s">
        <v>279</v>
      </c>
      <c r="D11" s="13" t="s">
        <v>30</v>
      </c>
      <c r="E11" s="19" t="s">
        <v>280</v>
      </c>
      <c r="F11" s="13" t="s">
        <v>281</v>
      </c>
      <c r="G11" s="13"/>
      <c r="H11" s="52">
        <v>230</v>
      </c>
      <c r="I11" s="64">
        <f t="shared" si="0"/>
        <v>37.63427</v>
      </c>
    </row>
    <row r="12" spans="1:12" s="16" customFormat="1" ht="13.5" customHeight="1">
      <c r="A12" s="26">
        <v>5</v>
      </c>
      <c r="B12" s="13" t="s">
        <v>282</v>
      </c>
      <c r="C12" s="13" t="s">
        <v>283</v>
      </c>
      <c r="D12" s="13" t="s">
        <v>49</v>
      </c>
      <c r="E12" s="19" t="s">
        <v>284</v>
      </c>
      <c r="F12" s="13" t="s">
        <v>285</v>
      </c>
      <c r="G12" s="13"/>
      <c r="H12" s="52">
        <v>230</v>
      </c>
      <c r="I12" s="64">
        <f t="shared" si="0"/>
        <v>37.63427</v>
      </c>
      <c r="L12" s="64">
        <f>K12*16.5149/100-0.35</f>
        <v>-0.35</v>
      </c>
    </row>
    <row r="13" spans="1:9" s="16" customFormat="1" ht="13.5" customHeight="1">
      <c r="A13" s="26">
        <v>6</v>
      </c>
      <c r="B13" s="1" t="s">
        <v>286</v>
      </c>
      <c r="C13" s="13" t="s">
        <v>227</v>
      </c>
      <c r="D13" s="13" t="s">
        <v>103</v>
      </c>
      <c r="E13" s="19" t="s">
        <v>228</v>
      </c>
      <c r="F13" s="13" t="s">
        <v>229</v>
      </c>
      <c r="G13" s="13"/>
      <c r="H13" s="52">
        <v>230</v>
      </c>
      <c r="I13" s="64">
        <f t="shared" si="0"/>
        <v>37.63427</v>
      </c>
    </row>
    <row r="14" spans="1:9" ht="15">
      <c r="A14" s="34">
        <v>7</v>
      </c>
      <c r="B14" s="1" t="s">
        <v>287</v>
      </c>
      <c r="C14" s="1" t="s">
        <v>288</v>
      </c>
      <c r="D14" s="1" t="s">
        <v>30</v>
      </c>
      <c r="E14" s="12" t="s">
        <v>289</v>
      </c>
      <c r="F14" s="1" t="s">
        <v>290</v>
      </c>
      <c r="G14" s="6"/>
      <c r="H14" s="55">
        <v>66.34</v>
      </c>
      <c r="I14" s="64">
        <f t="shared" si="0"/>
        <v>10.605984660000003</v>
      </c>
    </row>
    <row r="15" spans="1:9" ht="15">
      <c r="A15" s="34">
        <v>8</v>
      </c>
      <c r="B15" s="42" t="s">
        <v>295</v>
      </c>
      <c r="C15" s="42" t="s">
        <v>296</v>
      </c>
      <c r="D15" s="42" t="s">
        <v>41</v>
      </c>
      <c r="E15" s="12" t="s">
        <v>297</v>
      </c>
      <c r="F15" s="42" t="s">
        <v>298</v>
      </c>
      <c r="G15" s="6"/>
      <c r="H15" s="55">
        <v>139.89</v>
      </c>
      <c r="I15" s="64">
        <f t="shared" si="0"/>
        <v>22.752693609999994</v>
      </c>
    </row>
    <row r="16" spans="1:9" ht="15">
      <c r="A16" s="34">
        <v>9</v>
      </c>
      <c r="B16" s="1" t="s">
        <v>291</v>
      </c>
      <c r="C16" s="1" t="s">
        <v>292</v>
      </c>
      <c r="D16" s="1" t="s">
        <v>30</v>
      </c>
      <c r="E16" s="12" t="s">
        <v>293</v>
      </c>
      <c r="F16" s="1" t="s">
        <v>294</v>
      </c>
      <c r="G16" s="6"/>
      <c r="H16" s="55">
        <v>210.35</v>
      </c>
      <c r="I16" s="64">
        <f t="shared" si="0"/>
        <v>34.38909215</v>
      </c>
    </row>
    <row r="17" spans="1:7" ht="15" hidden="1">
      <c r="A17" s="28"/>
      <c r="B17" s="2"/>
      <c r="C17" s="2"/>
      <c r="D17" s="2"/>
      <c r="E17" s="2"/>
      <c r="F17" s="2"/>
      <c r="G17" s="2">
        <f>SUM(G14:G16)</f>
        <v>0</v>
      </c>
    </row>
    <row r="18" spans="1:9" ht="15">
      <c r="A18" s="28"/>
      <c r="B18" s="2"/>
      <c r="C18" s="2"/>
      <c r="D18" s="2"/>
      <c r="E18" s="2"/>
      <c r="F18" s="2"/>
      <c r="G18" s="2"/>
      <c r="H18" s="58">
        <f>SUM(H8:H17)</f>
        <v>1691.3599999999997</v>
      </c>
      <c r="I18" s="7">
        <f>SUM(I8:I17)</f>
        <v>276.17641264</v>
      </c>
    </row>
    <row r="19" spans="1:7" ht="15">
      <c r="A19" s="28"/>
      <c r="B19" s="2"/>
      <c r="C19" s="2"/>
      <c r="D19" s="2"/>
      <c r="E19" s="2"/>
      <c r="F19" s="2"/>
      <c r="G19" s="2"/>
    </row>
    <row r="20" spans="1:7" ht="15">
      <c r="A20" s="28"/>
      <c r="B20" s="2"/>
      <c r="C20" s="2"/>
      <c r="D20" s="2"/>
      <c r="E20" s="2"/>
      <c r="F20" s="2"/>
      <c r="G20" s="2"/>
    </row>
    <row r="21" spans="1:7" ht="15">
      <c r="A21" s="28"/>
      <c r="B21" s="2" t="s">
        <v>407</v>
      </c>
      <c r="C21" s="2"/>
      <c r="D21" s="2" t="s">
        <v>408</v>
      </c>
      <c r="E21" s="3"/>
      <c r="F21" s="2"/>
      <c r="G21" s="2"/>
    </row>
    <row r="22" spans="1:7" ht="30">
      <c r="A22" s="28"/>
      <c r="B22" s="99" t="s">
        <v>419</v>
      </c>
      <c r="C22" s="99"/>
      <c r="D22" s="99" t="s">
        <v>418</v>
      </c>
      <c r="E22" s="99"/>
      <c r="F22" s="2"/>
      <c r="G22" s="2"/>
    </row>
    <row r="23" spans="1:7" ht="15">
      <c r="A23" s="28"/>
      <c r="B23" s="2"/>
      <c r="C23" s="2"/>
      <c r="D23" s="2"/>
      <c r="E23" s="2"/>
      <c r="F23" s="2"/>
      <c r="G23" s="2"/>
    </row>
    <row r="24" spans="1:7" ht="15">
      <c r="A24" s="28"/>
      <c r="B24" s="2"/>
      <c r="C24" s="2"/>
      <c r="D24" s="2"/>
      <c r="E24" s="2"/>
      <c r="F24" s="2"/>
      <c r="G24" s="2"/>
    </row>
    <row r="25" spans="1:7" ht="15">
      <c r="A25" s="28"/>
      <c r="B25" s="2"/>
      <c r="C25" s="2"/>
      <c r="D25" s="2"/>
      <c r="E25" s="2"/>
      <c r="F25" s="2"/>
      <c r="G25" s="2"/>
    </row>
    <row r="26" spans="1:7" ht="15">
      <c r="A26" s="28"/>
      <c r="B26" s="2"/>
      <c r="C26" s="2"/>
      <c r="D26" s="2"/>
      <c r="E26" s="2"/>
      <c r="F26" s="2"/>
      <c r="G26" s="2"/>
    </row>
    <row r="27" spans="1:7" ht="15">
      <c r="A27" s="28"/>
      <c r="B27" s="2"/>
      <c r="C27" s="2"/>
      <c r="D27" s="2"/>
      <c r="E27" s="2"/>
      <c r="F27" s="2"/>
      <c r="G27" s="2"/>
    </row>
    <row r="28" spans="1:7" ht="15">
      <c r="A28" s="28"/>
      <c r="B28" s="2"/>
      <c r="C28" s="2"/>
      <c r="D28" s="2"/>
      <c r="E28" s="2"/>
      <c r="F28" s="2"/>
      <c r="G28" s="2"/>
    </row>
    <row r="29" spans="1:7" ht="15">
      <c r="A29" s="28"/>
      <c r="B29" s="2"/>
      <c r="C29" s="2"/>
      <c r="D29" s="2"/>
      <c r="E29" s="2"/>
      <c r="F29" s="2"/>
      <c r="G29" s="2"/>
    </row>
    <row r="30" spans="1:7" ht="15">
      <c r="A30" s="28"/>
      <c r="B30" s="2"/>
      <c r="C30" s="2"/>
      <c r="D30" s="2"/>
      <c r="E30" s="2"/>
      <c r="F30" s="2"/>
      <c r="G30" s="2"/>
    </row>
    <row r="31" spans="1:7" ht="15">
      <c r="A31" s="28"/>
      <c r="B31" s="2"/>
      <c r="C31" s="2"/>
      <c r="D31" s="2"/>
      <c r="E31" s="2"/>
      <c r="F31" s="2"/>
      <c r="G31" s="2"/>
    </row>
    <row r="32" spans="1:7" ht="15">
      <c r="A32" s="28"/>
      <c r="B32" s="2"/>
      <c r="C32" s="2"/>
      <c r="D32" s="2"/>
      <c r="E32" s="2"/>
      <c r="F32" s="2"/>
      <c r="G32" s="2"/>
    </row>
    <row r="33" spans="1:7" ht="15">
      <c r="A33" s="28"/>
      <c r="B33" s="2"/>
      <c r="C33" s="2"/>
      <c r="D33" s="2"/>
      <c r="E33" s="2"/>
      <c r="F33" s="2"/>
      <c r="G33" s="2"/>
    </row>
  </sheetData>
  <sheetProtection/>
  <mergeCells count="4">
    <mergeCell ref="A1:H1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25.7109375" style="0" customWidth="1"/>
    <col min="4" max="4" width="15.7109375" style="0" customWidth="1"/>
    <col min="5" max="5" width="16.7109375" style="0" customWidth="1"/>
    <col min="6" max="6" width="20.7109375" style="0" customWidth="1"/>
    <col min="7" max="7" width="10.7109375" style="0" hidden="1" customWidth="1"/>
    <col min="8" max="8" width="10.7109375" style="7" customWidth="1"/>
    <col min="9" max="9" width="12.7109375" style="0" customWidth="1"/>
  </cols>
  <sheetData>
    <row r="1" spans="1:8" ht="45" customHeight="1">
      <c r="A1" s="107" t="s">
        <v>405</v>
      </c>
      <c r="B1" s="107"/>
      <c r="C1" s="107"/>
      <c r="D1" s="107"/>
      <c r="E1" s="107"/>
      <c r="F1" s="107"/>
      <c r="G1" s="107"/>
      <c r="H1" s="107"/>
    </row>
    <row r="2" spans="1:8" ht="15">
      <c r="A2" s="10"/>
      <c r="B2" s="10"/>
      <c r="C2" s="10"/>
      <c r="D2" s="17" t="s">
        <v>414</v>
      </c>
      <c r="E2" s="10"/>
      <c r="F2" s="10"/>
      <c r="G2" s="10"/>
      <c r="H2" s="51"/>
    </row>
    <row r="3" spans="1:8" ht="15" customHeight="1">
      <c r="A3" s="105" t="s">
        <v>422</v>
      </c>
      <c r="B3" s="105"/>
      <c r="C3" s="105"/>
      <c r="D3" s="105"/>
      <c r="E3" s="105"/>
      <c r="F3" s="105"/>
      <c r="G3" s="105"/>
      <c r="H3" s="105"/>
    </row>
    <row r="4" spans="1:8" ht="17.25">
      <c r="A4" s="106" t="s">
        <v>150</v>
      </c>
      <c r="B4" s="106"/>
      <c r="C4" s="106"/>
      <c r="D4" s="106"/>
      <c r="E4" s="106"/>
      <c r="F4" s="106"/>
      <c r="G4" s="106"/>
      <c r="H4" s="106"/>
    </row>
    <row r="5" spans="1:8" ht="15">
      <c r="A5" s="106" t="s">
        <v>95</v>
      </c>
      <c r="B5" s="106"/>
      <c r="C5" s="106"/>
      <c r="D5" s="106"/>
      <c r="E5" s="106"/>
      <c r="F5" s="106"/>
      <c r="G5" s="106"/>
      <c r="H5" s="106"/>
    </row>
    <row r="7" spans="1:9" s="50" customFormat="1" ht="28.5" customHeight="1">
      <c r="A7" s="48" t="s">
        <v>1</v>
      </c>
      <c r="B7" s="48" t="s">
        <v>0</v>
      </c>
      <c r="C7" s="48" t="s">
        <v>2</v>
      </c>
      <c r="D7" s="48" t="s">
        <v>91</v>
      </c>
      <c r="E7" s="48" t="s">
        <v>92</v>
      </c>
      <c r="F7" s="48" t="s">
        <v>3</v>
      </c>
      <c r="G7" s="48" t="s">
        <v>4</v>
      </c>
      <c r="H7" s="54" t="s">
        <v>117</v>
      </c>
      <c r="I7" s="48" t="s">
        <v>118</v>
      </c>
    </row>
    <row r="8" spans="1:9" ht="12.75" customHeight="1">
      <c r="A8" s="26">
        <v>1</v>
      </c>
      <c r="B8" s="13" t="s">
        <v>299</v>
      </c>
      <c r="C8" s="13" t="s">
        <v>300</v>
      </c>
      <c r="D8" s="13" t="s">
        <v>30</v>
      </c>
      <c r="E8" s="19" t="s">
        <v>301</v>
      </c>
      <c r="F8" s="13" t="s">
        <v>302</v>
      </c>
      <c r="G8" s="11"/>
      <c r="H8" s="52">
        <v>210</v>
      </c>
      <c r="I8" s="63">
        <f>H8*16.5149/100-0.55</f>
        <v>34.13129000000001</v>
      </c>
    </row>
    <row r="9" spans="1:9" ht="12.75" customHeight="1">
      <c r="A9" s="26">
        <v>2</v>
      </c>
      <c r="B9" s="13" t="s">
        <v>303</v>
      </c>
      <c r="C9" s="13" t="s">
        <v>304</v>
      </c>
      <c r="D9" s="13" t="s">
        <v>305</v>
      </c>
      <c r="E9" s="19" t="s">
        <v>306</v>
      </c>
      <c r="F9" s="13" t="s">
        <v>307</v>
      </c>
      <c r="G9" s="11"/>
      <c r="H9" s="52">
        <v>210</v>
      </c>
      <c r="I9" s="63">
        <f>H9*16.5149/100-0.55</f>
        <v>34.13129000000001</v>
      </c>
    </row>
    <row r="10" spans="1:9" ht="12.75" customHeight="1">
      <c r="A10" s="26">
        <v>3</v>
      </c>
      <c r="B10" s="13" t="s">
        <v>156</v>
      </c>
      <c r="C10" s="13" t="s">
        <v>308</v>
      </c>
      <c r="D10" s="13" t="s">
        <v>30</v>
      </c>
      <c r="E10" s="19" t="s">
        <v>309</v>
      </c>
      <c r="F10" s="13" t="s">
        <v>157</v>
      </c>
      <c r="G10" s="11"/>
      <c r="H10" s="52">
        <v>194.22</v>
      </c>
      <c r="I10" s="63">
        <f>H10*16.5149/100-0.57</f>
        <v>31.50523878</v>
      </c>
    </row>
    <row r="11" spans="1:9" ht="15">
      <c r="A11" s="1">
        <v>4</v>
      </c>
      <c r="B11" s="1" t="s">
        <v>310</v>
      </c>
      <c r="C11" s="1" t="s">
        <v>148</v>
      </c>
      <c r="D11" s="1" t="s">
        <v>30</v>
      </c>
      <c r="E11" s="12" t="s">
        <v>311</v>
      </c>
      <c r="F11" s="1" t="s">
        <v>149</v>
      </c>
      <c r="G11" s="6"/>
      <c r="H11" s="55">
        <v>210</v>
      </c>
      <c r="I11" s="63">
        <f>H11*16.5149/100-0.55</f>
        <v>34.13129000000001</v>
      </c>
    </row>
    <row r="12" spans="1:9" ht="15" hidden="1">
      <c r="A12" s="2"/>
      <c r="B12" s="2"/>
      <c r="C12" s="2"/>
      <c r="D12" s="2"/>
      <c r="E12" s="3"/>
      <c r="F12" s="2"/>
      <c r="G12" s="2">
        <f>SUM(G11:G11)</f>
        <v>0</v>
      </c>
      <c r="H12" s="56"/>
      <c r="I12" s="66">
        <f>SUM(I8:I11)</f>
        <v>133.89910878</v>
      </c>
    </row>
    <row r="13" spans="1:9" ht="15">
      <c r="A13" s="2"/>
      <c r="B13" s="2"/>
      <c r="C13" s="2"/>
      <c r="D13" s="2"/>
      <c r="E13" s="2"/>
      <c r="F13" s="2"/>
      <c r="G13" s="2"/>
      <c r="H13" s="58">
        <f>SUM(H8:H12)</f>
        <v>824.22</v>
      </c>
      <c r="I13" s="7">
        <f>SUM(I12)</f>
        <v>133.89910878</v>
      </c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 t="s">
        <v>407</v>
      </c>
      <c r="C17" s="2"/>
      <c r="D17" s="2" t="s">
        <v>408</v>
      </c>
      <c r="E17" s="3"/>
      <c r="F17" s="2"/>
      <c r="G17" s="2"/>
    </row>
    <row r="18" spans="1:7" ht="30">
      <c r="A18" s="2"/>
      <c r="B18" s="99" t="s">
        <v>415</v>
      </c>
      <c r="C18" s="99"/>
      <c r="D18" s="99" t="s">
        <v>416</v>
      </c>
      <c r="E18" s="99"/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</sheetData>
  <sheetProtection/>
  <mergeCells count="4">
    <mergeCell ref="A1:H1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Frau</dc:creator>
  <cp:keywords/>
  <dc:description/>
  <cp:lastModifiedBy>Luciana Serpi</cp:lastModifiedBy>
  <cp:lastPrinted>2014-06-19T12:14:26Z</cp:lastPrinted>
  <dcterms:created xsi:type="dcterms:W3CDTF">2011-03-23T08:02:20Z</dcterms:created>
  <dcterms:modified xsi:type="dcterms:W3CDTF">2014-06-24T06:52:21Z</dcterms:modified>
  <cp:category/>
  <cp:version/>
  <cp:contentType/>
  <cp:contentStatus/>
</cp:coreProperties>
</file>